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a\Downloads\"/>
    </mc:Choice>
  </mc:AlternateContent>
  <xr:revisionPtr revIDLastSave="0" documentId="8_{583C2BAC-5430-4C05-BB30-D943F97940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bab" sheetId="1" r:id="rId1"/>
    <sheet name="Red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9" i="2" l="1"/>
  <c r="AU105" i="2"/>
  <c r="AH105" i="2"/>
  <c r="Z105" i="2"/>
  <c r="AW101" i="2"/>
  <c r="AN101" i="2"/>
  <c r="AF101" i="2"/>
  <c r="AB101" i="2"/>
  <c r="AP97" i="2"/>
  <c r="AH97" i="2"/>
  <c r="AN95" i="2"/>
  <c r="Z95" i="2"/>
  <c r="AP91" i="2"/>
  <c r="AB91" i="2"/>
  <c r="AN89" i="2"/>
  <c r="AF89" i="2"/>
  <c r="AU85" i="2"/>
  <c r="AP85" i="2"/>
  <c r="AH85" i="2"/>
  <c r="Z85" i="2"/>
  <c r="AW81" i="2"/>
  <c r="AF81" i="2"/>
  <c r="AB81" i="2"/>
  <c r="AH77" i="2"/>
  <c r="AF72" i="2"/>
  <c r="AU68" i="2"/>
  <c r="AH68" i="2"/>
  <c r="Z68" i="2"/>
  <c r="AW64" i="2"/>
  <c r="AN64" i="2"/>
  <c r="AF64" i="2"/>
  <c r="AB64" i="2"/>
  <c r="AP60" i="2"/>
  <c r="AH60" i="2"/>
  <c r="AN58" i="2"/>
  <c r="Z58" i="2"/>
  <c r="AP54" i="2"/>
  <c r="AB54" i="2"/>
  <c r="AN52" i="2"/>
  <c r="AF52" i="2"/>
  <c r="AU48" i="2"/>
  <c r="AP48" i="2"/>
  <c r="AH48" i="2"/>
  <c r="Z48" i="2"/>
  <c r="AW44" i="2"/>
  <c r="AF44" i="2"/>
  <c r="AB44" i="2"/>
  <c r="AH40" i="2"/>
  <c r="AW27" i="2"/>
  <c r="AW7" i="2"/>
  <c r="AP23" i="2"/>
  <c r="AP17" i="2"/>
  <c r="AP11" i="2"/>
  <c r="AH31" i="2"/>
  <c r="AH23" i="2"/>
  <c r="AH11" i="2"/>
  <c r="AH3" i="2"/>
  <c r="AB7" i="2"/>
  <c r="AB17" i="2" s="1"/>
  <c r="AB27" i="2" s="1"/>
  <c r="C91" i="1" l="1"/>
  <c r="G93" i="1"/>
  <c r="G36" i="1"/>
  <c r="H36" i="1" s="1"/>
  <c r="I36" i="1" s="1"/>
  <c r="F36" i="1"/>
  <c r="J36" i="1" s="1"/>
  <c r="G35" i="1"/>
  <c r="H35" i="1" s="1"/>
  <c r="F35" i="1"/>
  <c r="G34" i="1"/>
  <c r="H34" i="1" s="1"/>
  <c r="F34" i="1"/>
  <c r="G33" i="1"/>
  <c r="H33" i="1" s="1"/>
  <c r="F33" i="1"/>
  <c r="G32" i="1"/>
  <c r="H32" i="1" s="1"/>
  <c r="I32" i="1" s="1"/>
  <c r="F32" i="1"/>
  <c r="J32" i="1" s="1"/>
  <c r="G31" i="1"/>
  <c r="H31" i="1" s="1"/>
  <c r="F31" i="1"/>
  <c r="G30" i="1"/>
  <c r="H30" i="1" s="1"/>
  <c r="I30" i="1" s="1"/>
  <c r="F30" i="1"/>
  <c r="J30" i="1" s="1"/>
  <c r="G29" i="1"/>
  <c r="H29" i="1" s="1"/>
  <c r="F29" i="1"/>
  <c r="G28" i="1"/>
  <c r="H28" i="1" s="1"/>
  <c r="F28" i="1"/>
  <c r="G27" i="1"/>
  <c r="F27" i="1"/>
  <c r="J27" i="1" s="1"/>
  <c r="G26" i="1"/>
  <c r="H26" i="1" s="1"/>
  <c r="F26" i="1"/>
  <c r="G25" i="1"/>
  <c r="H25" i="1" s="1"/>
  <c r="F25" i="1"/>
  <c r="J37" i="1" l="1"/>
  <c r="D40" i="1" s="1"/>
  <c r="H27" i="1"/>
  <c r="I27" i="1" s="1"/>
  <c r="I37" i="1" s="1"/>
  <c r="D38" i="1" s="1"/>
  <c r="C43" i="1" s="1"/>
  <c r="D49" i="1" l="1"/>
  <c r="F53" i="1"/>
  <c r="B53" i="1"/>
  <c r="C44" i="1"/>
  <c r="F54" i="1" s="1"/>
  <c r="C42" i="1"/>
  <c r="E51" i="1" s="1"/>
  <c r="C51" i="1" l="1"/>
  <c r="B54" i="1"/>
</calcChain>
</file>

<file path=xl/sharedStrings.xml><?xml version="1.0" encoding="utf-8"?>
<sst xmlns="http://schemas.openxmlformats.org/spreadsheetml/2006/main" count="186" uniqueCount="70">
  <si>
    <t>Actividad</t>
  </si>
  <si>
    <t>Predecesora</t>
  </si>
  <si>
    <t>Optimista</t>
  </si>
  <si>
    <t>Pesimista</t>
  </si>
  <si>
    <t>Más probable</t>
  </si>
  <si>
    <t>B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</si>
  <si>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</si>
  <si>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</si>
  <si>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</si>
  <si>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</si>
  <si>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</si>
  <si>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</si>
  <si>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</si>
  <si>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</si>
  <si>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</si>
  <si>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</si>
  <si>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</si>
  <si>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D, H</t>
  </si>
  <si>
    <t xml:space="preserve">J, G, </t>
  </si>
  <si>
    <t>F, E, B</t>
  </si>
  <si>
    <t>desv.est.</t>
  </si>
  <si>
    <t>varianza</t>
  </si>
  <si>
    <t>Desv.est.Proyecto =</t>
  </si>
  <si>
    <t>Duraciones en días</t>
  </si>
  <si>
    <t>días</t>
  </si>
  <si>
    <t>Durac.Proyecto</t>
  </si>
  <si>
    <t>Duración Proyecto =</t>
  </si>
  <si>
    <t>dias</t>
  </si>
  <si>
    <t>Media</t>
  </si>
  <si>
    <t>probabilidad</t>
  </si>
  <si>
    <t>de terminar entre 18.64 y 27.36 días</t>
  </si>
  <si>
    <t>de terminar entre 20.09 y 25.91 días</t>
  </si>
  <si>
    <t>de terminar entre 20.09 y 23 días</t>
  </si>
  <si>
    <t>de terminar entre 23 y 25.91 días</t>
  </si>
  <si>
    <t>de terminar entre 21.55 y 24.45 días</t>
  </si>
  <si>
    <t>de terminar entre 21.55 y 23 días</t>
  </si>
  <si>
    <t>de terminar entre 23 y 24.45 días</t>
  </si>
  <si>
    <t>de terminar a los 23 días</t>
  </si>
  <si>
    <t>de terminar entre 25.91 y 27.36 días</t>
  </si>
  <si>
    <t>de terminar entre 24 y 25.91 días</t>
  </si>
  <si>
    <t xml:space="preserve">de terminar después de 27.36 días </t>
  </si>
  <si>
    <t>de terminar antes de 18.64 días</t>
  </si>
  <si>
    <t>Interpretación:</t>
  </si>
  <si>
    <t>Media de la distribución normal, Duración Esperada</t>
  </si>
  <si>
    <t>Probabilidad de terminar en un día x:</t>
  </si>
  <si>
    <t>Z = (UT - PT) / (Desv.est.proy)</t>
  </si>
  <si>
    <t>UT = Fecha de terminación requerida</t>
  </si>
  <si>
    <t>PT = Fecha de terminación esperada (media de la distribución normal)</t>
  </si>
  <si>
    <t>Desv.est.proy = desviación estándar total de las actividades de la ruta más larga</t>
  </si>
  <si>
    <t>Z = número de desviaciones estándar entre UT y TP</t>
  </si>
  <si>
    <t>La probabilidad, que es el área bajo la curva, se obtiene entrando a una tabla de conversión</t>
  </si>
  <si>
    <t>Distribución de probabilidad normal para el proyecto.</t>
  </si>
  <si>
    <t>Ejemplo:</t>
  </si>
  <si>
    <t>UT = 25 días</t>
  </si>
  <si>
    <t>PT = 23 días</t>
  </si>
  <si>
    <t>Desv.est.proy = 1.45 días</t>
  </si>
  <si>
    <t xml:space="preserve">Z = </t>
  </si>
  <si>
    <t>desv.est</t>
  </si>
  <si>
    <t>de la tabla se lee que prob=</t>
  </si>
  <si>
    <t>le sumo la probabilidad de terminar en PT que es 50% y obtengo =</t>
  </si>
  <si>
    <t>Ejemplo de cálculo de Ruta Crítica y probabilidades</t>
  </si>
  <si>
    <t>Es la raíz cuadrada de la sumatoria de las varianzas de la ruta más larga</t>
  </si>
  <si>
    <t>d</t>
  </si>
  <si>
    <t>J, G</t>
  </si>
  <si>
    <t>1 Desv.Est.=</t>
  </si>
  <si>
    <t>2 Desv.Est.=</t>
  </si>
  <si>
    <t>3 Desv.Est.=</t>
  </si>
  <si>
    <t>Te</t>
  </si>
  <si>
    <t>varianza RC</t>
  </si>
  <si>
    <t>El proyecto debe terminar a los 25 días como máximo, cuál es la probabilidad de terminar en 23 días?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</si>
</sst>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0" applyNumberFormat="1"/>
    <xf numFmtId="9" fontId="3" fillId="0" borderId="0" xfId="0" applyNumberFormat="1" applyFont="1" applyAlignment="1">
      <alignment horizontal="center"/>
    </xf>
    <xf numFmtId="9" fontId="0" fillId="0" borderId="0" xfId="0" applyNumberForma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/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0" fontId="0" fillId="0" borderId="0" xfId="1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7327</xdr:colOff>
      <xdr:row>49</xdr:row>
      <xdr:rowOff>1221</xdr:rowOff>
    </xdr:from>
    <xdr:to>
      <xdr:col>6</xdr:col>
      <xdr:colOff>7327</xdr:colOff>
      <xdr:row>55</xdr:row>
      <xdr:rowOff>0</xdr:rowOff>
    </xdr:to>
    <xdr:sp macro="" textlink="">
      <xdr:nvSpPr>
        <xdr:cNvPr id="6" name="5 Forma lib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9327" y="7826375"/>
          <a:ext cx="3912577" cy="1141779"/>
        </a:xfrm>
        <a:custGeom>
          <a:avLst/>
          <a:gdLst>
            <a:gd name="connsiteX0" fmla="*/ 0 w 3912577"/>
            <a:gd name="connsiteY0" fmla="*/ 1141779 h 1141779"/>
            <a:gd name="connsiteX1" fmla="*/ 769327 w 3912577"/>
            <a:gd name="connsiteY1" fmla="*/ 870683 h 1141779"/>
            <a:gd name="connsiteX2" fmla="*/ 1545981 w 3912577"/>
            <a:gd name="connsiteY2" fmla="*/ 159971 h 1141779"/>
            <a:gd name="connsiteX3" fmla="*/ 1934308 w 3912577"/>
            <a:gd name="connsiteY3" fmla="*/ 6106 h 1141779"/>
            <a:gd name="connsiteX4" fmla="*/ 2293327 w 3912577"/>
            <a:gd name="connsiteY4" fmla="*/ 196606 h 1141779"/>
            <a:gd name="connsiteX5" fmla="*/ 3289788 w 3912577"/>
            <a:gd name="connsiteY5" fmla="*/ 951279 h 1141779"/>
            <a:gd name="connsiteX6" fmla="*/ 3912577 w 3912577"/>
            <a:gd name="connsiteY6" fmla="*/ 1141779 h 11417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912577" h="1141779">
              <a:moveTo>
                <a:pt x="0" y="1141779"/>
              </a:moveTo>
              <a:cubicBezTo>
                <a:pt x="255832" y="1088048"/>
                <a:pt x="511664" y="1034318"/>
                <a:pt x="769327" y="870683"/>
              </a:cubicBezTo>
              <a:cubicBezTo>
                <a:pt x="1026990" y="707048"/>
                <a:pt x="1351817" y="304067"/>
                <a:pt x="1545981" y="159971"/>
              </a:cubicBezTo>
              <a:cubicBezTo>
                <a:pt x="1740145" y="15875"/>
                <a:pt x="1809750" y="0"/>
                <a:pt x="1934308" y="6106"/>
              </a:cubicBezTo>
              <a:cubicBezTo>
                <a:pt x="2058866" y="12212"/>
                <a:pt x="2067414" y="39077"/>
                <a:pt x="2293327" y="196606"/>
              </a:cubicBezTo>
              <a:cubicBezTo>
                <a:pt x="2519240" y="354135"/>
                <a:pt x="3019913" y="793750"/>
                <a:pt x="3289788" y="951279"/>
              </a:cubicBezTo>
              <a:cubicBezTo>
                <a:pt x="3559663" y="1108808"/>
                <a:pt x="3736120" y="1125293"/>
                <a:pt x="3912577" y="1141779"/>
              </a:cubicBezTo>
            </a:path>
          </a:pathLst>
        </a:custGeom>
        <a:ln w="25400" cap="rnd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CR" sz="1100"/>
        </a:p>
      </xdr:txBody>
    </xdr:sp>
    <xdr:clientData/>
  </xdr:twoCellAnchor>
  <xdr:twoCellAnchor>
    <xdr:from>
      <xdr:col>3</xdr:col>
      <xdr:colOff>381000</xdr:colOff>
      <xdr:row>48</xdr:row>
      <xdr:rowOff>7327</xdr:rowOff>
    </xdr:from>
    <xdr:to>
      <xdr:col>3</xdr:col>
      <xdr:colOff>381000</xdr:colOff>
      <xdr:row>55</xdr:row>
      <xdr:rowOff>7327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rot="5400000">
          <a:off x="2000250" y="8308731"/>
          <a:ext cx="1333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417634</xdr:colOff>
      <xdr:row>51</xdr:row>
      <xdr:rowOff>7327</xdr:rowOff>
    </xdr:from>
    <xdr:to>
      <xdr:col>4</xdr:col>
      <xdr:colOff>417637</xdr:colOff>
      <xdr:row>55</xdr:row>
      <xdr:rowOff>14657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rot="16200000" flipH="1">
          <a:off x="3080971" y="8598144"/>
          <a:ext cx="769330" cy="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380999</xdr:colOff>
      <xdr:row>51</xdr:row>
      <xdr:rowOff>14653</xdr:rowOff>
    </xdr:from>
    <xdr:to>
      <xdr:col>2</xdr:col>
      <xdr:colOff>388330</xdr:colOff>
      <xdr:row>54</xdr:row>
      <xdr:rowOff>256444</xdr:rowOff>
    </xdr:to>
    <xdr:cxnSp macro="">
      <xdr:nvCxnSpPr>
        <xdr:cNvPr id="14" name="13 Conector rec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rot="16200000" flipH="1">
          <a:off x="1502019" y="8623787"/>
          <a:ext cx="813291" cy="733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52</xdr:row>
      <xdr:rowOff>183172</xdr:rowOff>
    </xdr:from>
    <xdr:to>
      <xdr:col>5</xdr:col>
      <xdr:colOff>7332</xdr:colOff>
      <xdr:row>55</xdr:row>
      <xdr:rowOff>21983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16200000" flipH="1">
          <a:off x="3714751" y="8784980"/>
          <a:ext cx="410311" cy="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53</xdr:row>
      <xdr:rowOff>7329</xdr:rowOff>
    </xdr:from>
    <xdr:to>
      <xdr:col>2</xdr:col>
      <xdr:colOff>0</xdr:colOff>
      <xdr:row>55</xdr:row>
      <xdr:rowOff>14654</xdr:rowOff>
    </xdr:to>
    <xdr:cxnSp macro="">
      <xdr:nvCxnSpPr>
        <xdr:cNvPr id="16" name="15 Conector rec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5400000">
          <a:off x="1293203" y="8825280"/>
          <a:ext cx="4615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307731</xdr:colOff>
      <xdr:row>53</xdr:row>
      <xdr:rowOff>190499</xdr:rowOff>
    </xdr:from>
    <xdr:to>
      <xdr:col>5</xdr:col>
      <xdr:colOff>315060</xdr:colOff>
      <xdr:row>55</xdr:row>
      <xdr:rowOff>7330</xdr:rowOff>
    </xdr:to>
    <xdr:cxnSp macro="">
      <xdr:nvCxnSpPr>
        <xdr:cNvPr id="17" name="16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16200000" flipH="1">
          <a:off x="4088423" y="8909538"/>
          <a:ext cx="271100" cy="73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483578</xdr:colOff>
      <xdr:row>54</xdr:row>
      <xdr:rowOff>7326</xdr:rowOff>
    </xdr:from>
    <xdr:to>
      <xdr:col>1</xdr:col>
      <xdr:colOff>483582</xdr:colOff>
      <xdr:row>55</xdr:row>
      <xdr:rowOff>3</xdr:rowOff>
    </xdr:to>
    <xdr:cxnSp macro="">
      <xdr:nvCxnSpPr>
        <xdr:cNvPr id="18" name="17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rot="16200000" flipH="1">
          <a:off x="1153991" y="8876567"/>
          <a:ext cx="183177" cy="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395654</xdr:colOff>
      <xdr:row>55</xdr:row>
      <xdr:rowOff>95250</xdr:rowOff>
    </xdr:from>
    <xdr:to>
      <xdr:col>4</xdr:col>
      <xdr:colOff>424962</xdr:colOff>
      <xdr:row>55</xdr:row>
      <xdr:rowOff>102577</xdr:rowOff>
    </xdr:to>
    <xdr:cxnSp macro="">
      <xdr:nvCxnSpPr>
        <xdr:cNvPr id="29" name="28 Conector recto de flecha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1919654" y="9063404"/>
          <a:ext cx="1553308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14654</xdr:colOff>
      <xdr:row>57</xdr:row>
      <xdr:rowOff>0</xdr:rowOff>
    </xdr:from>
    <xdr:to>
      <xdr:col>5</xdr:col>
      <xdr:colOff>7327</xdr:colOff>
      <xdr:row>57</xdr:row>
      <xdr:rowOff>1588</xdr:rowOff>
    </xdr:to>
    <xdr:cxnSp macro="">
      <xdr:nvCxnSpPr>
        <xdr:cNvPr id="31" name="30 Conector recto de flech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1538654" y="9312519"/>
          <a:ext cx="23812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490904</xdr:colOff>
      <xdr:row>57</xdr:row>
      <xdr:rowOff>117230</xdr:rowOff>
    </xdr:from>
    <xdr:to>
      <xdr:col>5</xdr:col>
      <xdr:colOff>322385</xdr:colOff>
      <xdr:row>57</xdr:row>
      <xdr:rowOff>118818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252904" y="9400442"/>
          <a:ext cx="2982058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4</xdr:row>
      <xdr:rowOff>66676</xdr:rowOff>
    </xdr:from>
    <xdr:to>
      <xdr:col>31</xdr:col>
      <xdr:colOff>9525</xdr:colOff>
      <xdr:row>8</xdr:row>
      <xdr:rowOff>76201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rot="5400000" flipH="1" flipV="1">
          <a:off x="6924675" y="3124201"/>
          <a:ext cx="771525" cy="752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19051</xdr:colOff>
      <xdr:row>8</xdr:row>
      <xdr:rowOff>66674</xdr:rowOff>
    </xdr:from>
    <xdr:to>
      <xdr:col>31</xdr:col>
      <xdr:colOff>1</xdr:colOff>
      <xdr:row>12</xdr:row>
      <xdr:rowOff>114299</xdr:rowOff>
    </xdr:to>
    <xdr:cxnSp macro="">
      <xdr:nvCxnSpPr>
        <xdr:cNvPr id="13" name="12 Conector rect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rot="16200000" flipH="1">
          <a:off x="6910388" y="3919537"/>
          <a:ext cx="809625" cy="723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12</xdr:row>
      <xdr:rowOff>85725</xdr:rowOff>
    </xdr:from>
    <xdr:to>
      <xdr:col>38</xdr:col>
      <xdr:colOff>238125</xdr:colOff>
      <xdr:row>18</xdr:row>
      <xdr:rowOff>104775</xdr:rowOff>
    </xdr:to>
    <xdr:cxnSp macro="">
      <xdr:nvCxnSpPr>
        <xdr:cNvPr id="16" name="15 Conector rec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6943725" y="4657725"/>
          <a:ext cx="270510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18</xdr:row>
      <xdr:rowOff>85725</xdr:rowOff>
    </xdr:from>
    <xdr:to>
      <xdr:col>39</xdr:col>
      <xdr:colOff>9525</xdr:colOff>
      <xdr:row>18</xdr:row>
      <xdr:rowOff>104775</xdr:rowOff>
    </xdr:to>
    <xdr:cxnSp macro="">
      <xdr:nvCxnSpPr>
        <xdr:cNvPr id="19" name="18 Conector rect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6953250" y="5800725"/>
          <a:ext cx="271462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18</xdr:row>
      <xdr:rowOff>133350</xdr:rowOff>
    </xdr:from>
    <xdr:to>
      <xdr:col>39</xdr:col>
      <xdr:colOff>19050</xdr:colOff>
      <xdr:row>24</xdr:row>
      <xdr:rowOff>95250</xdr:rowOff>
    </xdr:to>
    <xdr:cxnSp macro="">
      <xdr:nvCxnSpPr>
        <xdr:cNvPr id="22" name="21 Conector rect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6943725" y="5848350"/>
          <a:ext cx="2733675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24</xdr:row>
      <xdr:rowOff>85726</xdr:rowOff>
    </xdr:from>
    <xdr:to>
      <xdr:col>31</xdr:col>
      <xdr:colOff>9525</xdr:colOff>
      <xdr:row>28</xdr:row>
      <xdr:rowOff>114303</xdr:rowOff>
    </xdr:to>
    <xdr:cxnSp macro="">
      <xdr:nvCxnSpPr>
        <xdr:cNvPr id="25" name="24 Conector recto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rot="5400000" flipH="1" flipV="1">
          <a:off x="6915149" y="6962777"/>
          <a:ext cx="790577" cy="752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28</xdr:row>
      <xdr:rowOff>114301</xdr:rowOff>
    </xdr:from>
    <xdr:to>
      <xdr:col>31</xdr:col>
      <xdr:colOff>9525</xdr:colOff>
      <xdr:row>32</xdr:row>
      <xdr:rowOff>95250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6943725" y="7734301"/>
          <a:ext cx="742950" cy="7429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28</xdr:row>
      <xdr:rowOff>114300</xdr:rowOff>
    </xdr:from>
    <xdr:to>
      <xdr:col>46</xdr:col>
      <xdr:colOff>0</xdr:colOff>
      <xdr:row>32</xdr:row>
      <xdr:rowOff>114301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V="1">
          <a:off x="8420100" y="7734300"/>
          <a:ext cx="2971800" cy="7620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12</xdr:row>
      <xdr:rowOff>104775</xdr:rowOff>
    </xdr:from>
    <xdr:to>
      <xdr:col>39</xdr:col>
      <xdr:colOff>0</xdr:colOff>
      <xdr:row>12</xdr:row>
      <xdr:rowOff>123825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V="1">
          <a:off x="8420100" y="4676775"/>
          <a:ext cx="12382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12</xdr:row>
      <xdr:rowOff>133350</xdr:rowOff>
    </xdr:from>
    <xdr:to>
      <xdr:col>39</xdr:col>
      <xdr:colOff>19050</xdr:colOff>
      <xdr:row>18</xdr:row>
      <xdr:rowOff>76200</xdr:rowOff>
    </xdr:to>
    <xdr:cxnSp macro="">
      <xdr:nvCxnSpPr>
        <xdr:cNvPr id="38" name="37 Conector recto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8420100" y="4705350"/>
          <a:ext cx="1257300" cy="1085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12</xdr:row>
      <xdr:rowOff>161924</xdr:rowOff>
    </xdr:from>
    <xdr:to>
      <xdr:col>39</xdr:col>
      <xdr:colOff>9525</xdr:colOff>
      <xdr:row>24</xdr:row>
      <xdr:rowOff>114299</xdr:rowOff>
    </xdr:to>
    <xdr:cxnSp macro="">
      <xdr:nvCxnSpPr>
        <xdr:cNvPr id="41" name="40 Conector rect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rot="16200000" flipH="1">
          <a:off x="7924800" y="5229224"/>
          <a:ext cx="2238375" cy="1247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4</xdr:row>
      <xdr:rowOff>123825</xdr:rowOff>
    </xdr:from>
    <xdr:to>
      <xdr:col>46</xdr:col>
      <xdr:colOff>9525</xdr:colOff>
      <xdr:row>8</xdr:row>
      <xdr:rowOff>76200</xdr:rowOff>
    </xdr:to>
    <xdr:cxnSp macro="">
      <xdr:nvCxnSpPr>
        <xdr:cNvPr id="44" name="43 Conector recto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8429625" y="3171825"/>
          <a:ext cx="2971800" cy="714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9526</xdr:colOff>
      <xdr:row>8</xdr:row>
      <xdr:rowOff>95250</xdr:rowOff>
    </xdr:from>
    <xdr:to>
      <xdr:col>46</xdr:col>
      <xdr:colOff>9528</xdr:colOff>
      <xdr:row>12</xdr:row>
      <xdr:rowOff>76201</xdr:rowOff>
    </xdr:to>
    <xdr:cxnSp macro="">
      <xdr:nvCxnSpPr>
        <xdr:cNvPr id="47" name="46 Conector recto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 flipV="1">
          <a:off x="10410826" y="3905250"/>
          <a:ext cx="990602" cy="7429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12</xdr:row>
      <xdr:rowOff>104775</xdr:rowOff>
    </xdr:from>
    <xdr:to>
      <xdr:col>39</xdr:col>
      <xdr:colOff>9525</xdr:colOff>
      <xdr:row>24</xdr:row>
      <xdr:rowOff>85725</xdr:rowOff>
    </xdr:to>
    <xdr:cxnSp macro="">
      <xdr:nvCxnSpPr>
        <xdr:cNvPr id="50" name="49 Conector recto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rot="5400000" flipH="1" flipV="1">
          <a:off x="7915275" y="5191125"/>
          <a:ext cx="2266950" cy="1238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18</xdr:row>
      <xdr:rowOff>95250</xdr:rowOff>
    </xdr:from>
    <xdr:to>
      <xdr:col>39</xdr:col>
      <xdr:colOff>0</xdr:colOff>
      <xdr:row>24</xdr:row>
      <xdr:rowOff>114301</xdr:rowOff>
    </xdr:to>
    <xdr:cxnSp macro="">
      <xdr:nvCxnSpPr>
        <xdr:cNvPr id="53" name="52 Conector recto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 flipV="1">
          <a:off x="8429625" y="5810250"/>
          <a:ext cx="1228725" cy="11620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24</xdr:row>
      <xdr:rowOff>114301</xdr:rowOff>
    </xdr:from>
    <xdr:to>
      <xdr:col>39</xdr:col>
      <xdr:colOff>9525</xdr:colOff>
      <xdr:row>24</xdr:row>
      <xdr:rowOff>123825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>
          <a:off x="8429625" y="6972301"/>
          <a:ext cx="12382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24</xdr:row>
      <xdr:rowOff>114301</xdr:rowOff>
    </xdr:from>
    <xdr:to>
      <xdr:col>46</xdr:col>
      <xdr:colOff>9525</xdr:colOff>
      <xdr:row>28</xdr:row>
      <xdr:rowOff>114300</xdr:rowOff>
    </xdr:to>
    <xdr:cxnSp macro="">
      <xdr:nvCxnSpPr>
        <xdr:cNvPr id="59" name="58 Conector recto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>
          <a:off x="10401300" y="6972301"/>
          <a:ext cx="1000125" cy="7619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41</xdr:row>
      <xdr:rowOff>66676</xdr:rowOff>
    </xdr:from>
    <xdr:to>
      <xdr:col>31</xdr:col>
      <xdr:colOff>9525</xdr:colOff>
      <xdr:row>45</xdr:row>
      <xdr:rowOff>76201</xdr:rowOff>
    </xdr:to>
    <xdr:cxnSp macro="">
      <xdr:nvCxnSpPr>
        <xdr:cNvPr id="62" name="61 Conector recto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rot="5400000" flipH="1" flipV="1">
          <a:off x="6924675" y="3124201"/>
          <a:ext cx="771525" cy="752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19051</xdr:colOff>
      <xdr:row>45</xdr:row>
      <xdr:rowOff>66674</xdr:rowOff>
    </xdr:from>
    <xdr:to>
      <xdr:col>31</xdr:col>
      <xdr:colOff>1</xdr:colOff>
      <xdr:row>49</xdr:row>
      <xdr:rowOff>114299</xdr:rowOff>
    </xdr:to>
    <xdr:cxnSp macro="">
      <xdr:nvCxnSpPr>
        <xdr:cNvPr id="63" name="62 Conector recto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rot="16200000" flipH="1">
          <a:off x="6910388" y="3919537"/>
          <a:ext cx="809625" cy="723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49</xdr:row>
      <xdr:rowOff>85725</xdr:rowOff>
    </xdr:from>
    <xdr:to>
      <xdr:col>38</xdr:col>
      <xdr:colOff>238125</xdr:colOff>
      <xdr:row>55</xdr:row>
      <xdr:rowOff>104775</xdr:rowOff>
    </xdr:to>
    <xdr:cxnSp macro="">
      <xdr:nvCxnSpPr>
        <xdr:cNvPr id="64" name="63 Conector recto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 flipV="1">
          <a:off x="6943725" y="4657725"/>
          <a:ext cx="270510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55</xdr:row>
      <xdr:rowOff>85725</xdr:rowOff>
    </xdr:from>
    <xdr:to>
      <xdr:col>39</xdr:col>
      <xdr:colOff>9525</xdr:colOff>
      <xdr:row>55</xdr:row>
      <xdr:rowOff>104775</xdr:rowOff>
    </xdr:to>
    <xdr:cxnSp macro="">
      <xdr:nvCxnSpPr>
        <xdr:cNvPr id="65" name="64 Conector recto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 flipV="1">
          <a:off x="6953250" y="5800725"/>
          <a:ext cx="271462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55</xdr:row>
      <xdr:rowOff>133350</xdr:rowOff>
    </xdr:from>
    <xdr:to>
      <xdr:col>39</xdr:col>
      <xdr:colOff>19050</xdr:colOff>
      <xdr:row>61</xdr:row>
      <xdr:rowOff>95250</xdr:rowOff>
    </xdr:to>
    <xdr:cxnSp macro="">
      <xdr:nvCxnSpPr>
        <xdr:cNvPr id="66" name="65 Conector recto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>
        <a:xfrm>
          <a:off x="6943725" y="5848350"/>
          <a:ext cx="2733675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61</xdr:row>
      <xdr:rowOff>85726</xdr:rowOff>
    </xdr:from>
    <xdr:to>
      <xdr:col>31</xdr:col>
      <xdr:colOff>9525</xdr:colOff>
      <xdr:row>65</xdr:row>
      <xdr:rowOff>114303</xdr:rowOff>
    </xdr:to>
    <xdr:cxnSp macro="">
      <xdr:nvCxnSpPr>
        <xdr:cNvPr id="67" name="66 Conector recto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>
        <a:xfrm rot="5400000" flipH="1" flipV="1">
          <a:off x="6915149" y="6962777"/>
          <a:ext cx="790577" cy="752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65</xdr:row>
      <xdr:rowOff>114301</xdr:rowOff>
    </xdr:from>
    <xdr:to>
      <xdr:col>31</xdr:col>
      <xdr:colOff>9525</xdr:colOff>
      <xdr:row>69</xdr:row>
      <xdr:rowOff>95250</xdr:rowOff>
    </xdr:to>
    <xdr:cxnSp macro="">
      <xdr:nvCxnSpPr>
        <xdr:cNvPr id="68" name="67 Conector recto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CxnSpPr/>
      </xdr:nvCxnSpPr>
      <xdr:spPr>
        <a:xfrm>
          <a:off x="6943725" y="7734301"/>
          <a:ext cx="742950" cy="7429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65</xdr:row>
      <xdr:rowOff>114300</xdr:rowOff>
    </xdr:from>
    <xdr:to>
      <xdr:col>46</xdr:col>
      <xdr:colOff>0</xdr:colOff>
      <xdr:row>69</xdr:row>
      <xdr:rowOff>114301</xdr:rowOff>
    </xdr:to>
    <xdr:cxnSp macro="">
      <xdr:nvCxnSpPr>
        <xdr:cNvPr id="69" name="68 Conector recto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8420100" y="7734300"/>
          <a:ext cx="2971800" cy="7620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49</xdr:row>
      <xdr:rowOff>104775</xdr:rowOff>
    </xdr:from>
    <xdr:to>
      <xdr:col>39</xdr:col>
      <xdr:colOff>0</xdr:colOff>
      <xdr:row>49</xdr:row>
      <xdr:rowOff>123825</xdr:rowOff>
    </xdr:to>
    <xdr:cxnSp macro="">
      <xdr:nvCxnSpPr>
        <xdr:cNvPr id="70" name="69 Conector recto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V="1">
          <a:off x="8420100" y="4676775"/>
          <a:ext cx="12382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49</xdr:row>
      <xdr:rowOff>133350</xdr:rowOff>
    </xdr:from>
    <xdr:to>
      <xdr:col>39</xdr:col>
      <xdr:colOff>19050</xdr:colOff>
      <xdr:row>55</xdr:row>
      <xdr:rowOff>76200</xdr:rowOff>
    </xdr:to>
    <xdr:cxnSp macro="">
      <xdr:nvCxnSpPr>
        <xdr:cNvPr id="71" name="70 Conector recto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8420100" y="4705350"/>
          <a:ext cx="1257300" cy="1085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49</xdr:row>
      <xdr:rowOff>161924</xdr:rowOff>
    </xdr:from>
    <xdr:to>
      <xdr:col>39</xdr:col>
      <xdr:colOff>9525</xdr:colOff>
      <xdr:row>61</xdr:row>
      <xdr:rowOff>114299</xdr:rowOff>
    </xdr:to>
    <xdr:cxnSp macro="">
      <xdr:nvCxnSpPr>
        <xdr:cNvPr id="72" name="71 Conector recto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rot="16200000" flipH="1">
          <a:off x="7924800" y="5229224"/>
          <a:ext cx="2238375" cy="1247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41</xdr:row>
      <xdr:rowOff>123825</xdr:rowOff>
    </xdr:from>
    <xdr:to>
      <xdr:col>46</xdr:col>
      <xdr:colOff>9525</xdr:colOff>
      <xdr:row>45</xdr:row>
      <xdr:rowOff>76200</xdr:rowOff>
    </xdr:to>
    <xdr:cxnSp macro="">
      <xdr:nvCxnSpPr>
        <xdr:cNvPr id="73" name="72 Conector recto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CxnSpPr/>
      </xdr:nvCxnSpPr>
      <xdr:spPr>
        <a:xfrm>
          <a:off x="8429625" y="3171825"/>
          <a:ext cx="2971800" cy="714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9526</xdr:colOff>
      <xdr:row>45</xdr:row>
      <xdr:rowOff>95250</xdr:rowOff>
    </xdr:from>
    <xdr:to>
      <xdr:col>46</xdr:col>
      <xdr:colOff>9528</xdr:colOff>
      <xdr:row>49</xdr:row>
      <xdr:rowOff>76201</xdr:rowOff>
    </xdr:to>
    <xdr:cxnSp macro="">
      <xdr:nvCxnSpPr>
        <xdr:cNvPr id="74" name="73 Conector recto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>
        <a:xfrm flipV="1">
          <a:off x="10410826" y="3905250"/>
          <a:ext cx="990602" cy="7429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49</xdr:row>
      <xdr:rowOff>104775</xdr:rowOff>
    </xdr:from>
    <xdr:to>
      <xdr:col>39</xdr:col>
      <xdr:colOff>9525</xdr:colOff>
      <xdr:row>61</xdr:row>
      <xdr:rowOff>85725</xdr:rowOff>
    </xdr:to>
    <xdr:cxnSp macro="">
      <xdr:nvCxnSpPr>
        <xdr:cNvPr id="75" name="74 Conector recto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>
        <a:xfrm rot="5400000" flipH="1" flipV="1">
          <a:off x="7915275" y="5191125"/>
          <a:ext cx="2266950" cy="1238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55</xdr:row>
      <xdr:rowOff>95250</xdr:rowOff>
    </xdr:from>
    <xdr:to>
      <xdr:col>39</xdr:col>
      <xdr:colOff>0</xdr:colOff>
      <xdr:row>61</xdr:row>
      <xdr:rowOff>114301</xdr:rowOff>
    </xdr:to>
    <xdr:cxnSp macro="">
      <xdr:nvCxnSpPr>
        <xdr:cNvPr id="76" name="75 Conector recto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>
        <a:xfrm flipV="1">
          <a:off x="8429625" y="5810250"/>
          <a:ext cx="1228725" cy="11620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61</xdr:row>
      <xdr:rowOff>114301</xdr:rowOff>
    </xdr:from>
    <xdr:to>
      <xdr:col>39</xdr:col>
      <xdr:colOff>9525</xdr:colOff>
      <xdr:row>61</xdr:row>
      <xdr:rowOff>123825</xdr:rowOff>
    </xdr:to>
    <xdr:cxnSp macro="">
      <xdr:nvCxnSpPr>
        <xdr:cNvPr id="77" name="76 Conector recto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>
          <a:off x="8429625" y="6972301"/>
          <a:ext cx="12382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61</xdr:row>
      <xdr:rowOff>114301</xdr:rowOff>
    </xdr:from>
    <xdr:to>
      <xdr:col>46</xdr:col>
      <xdr:colOff>9525</xdr:colOff>
      <xdr:row>65</xdr:row>
      <xdr:rowOff>114300</xdr:rowOff>
    </xdr:to>
    <xdr:cxnSp macro="">
      <xdr:nvCxnSpPr>
        <xdr:cNvPr id="78" name="77 Conector recto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10401300" y="6972301"/>
          <a:ext cx="1000125" cy="7619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78</xdr:row>
      <xdr:rowOff>66676</xdr:rowOff>
    </xdr:from>
    <xdr:to>
      <xdr:col>31</xdr:col>
      <xdr:colOff>9525</xdr:colOff>
      <xdr:row>82</xdr:row>
      <xdr:rowOff>76201</xdr:rowOff>
    </xdr:to>
    <xdr:cxnSp macro="">
      <xdr:nvCxnSpPr>
        <xdr:cNvPr id="79" name="78 Conector recto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 rot="5400000" flipH="1" flipV="1">
          <a:off x="6924675" y="3124201"/>
          <a:ext cx="771525" cy="752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19051</xdr:colOff>
      <xdr:row>82</xdr:row>
      <xdr:rowOff>66674</xdr:rowOff>
    </xdr:from>
    <xdr:to>
      <xdr:col>31</xdr:col>
      <xdr:colOff>1</xdr:colOff>
      <xdr:row>86</xdr:row>
      <xdr:rowOff>114299</xdr:rowOff>
    </xdr:to>
    <xdr:cxnSp macro="">
      <xdr:nvCxnSpPr>
        <xdr:cNvPr id="80" name="79 Conector recto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 rot="16200000" flipH="1">
          <a:off x="6910388" y="3919537"/>
          <a:ext cx="809625" cy="723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86</xdr:row>
      <xdr:rowOff>85725</xdr:rowOff>
    </xdr:from>
    <xdr:to>
      <xdr:col>38</xdr:col>
      <xdr:colOff>238125</xdr:colOff>
      <xdr:row>92</xdr:row>
      <xdr:rowOff>104775</xdr:rowOff>
    </xdr:to>
    <xdr:cxnSp macro="">
      <xdr:nvCxnSpPr>
        <xdr:cNvPr id="81" name="80 Conector recto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 flipV="1">
          <a:off x="6943725" y="4657725"/>
          <a:ext cx="270510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92</xdr:row>
      <xdr:rowOff>85725</xdr:rowOff>
    </xdr:from>
    <xdr:to>
      <xdr:col>39</xdr:col>
      <xdr:colOff>9525</xdr:colOff>
      <xdr:row>92</xdr:row>
      <xdr:rowOff>104775</xdr:rowOff>
    </xdr:to>
    <xdr:cxnSp macro="">
      <xdr:nvCxnSpPr>
        <xdr:cNvPr id="82" name="81 Conector recto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 flipV="1">
          <a:off x="6953250" y="5800725"/>
          <a:ext cx="271462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92</xdr:row>
      <xdr:rowOff>133350</xdr:rowOff>
    </xdr:from>
    <xdr:to>
      <xdr:col>39</xdr:col>
      <xdr:colOff>19050</xdr:colOff>
      <xdr:row>98</xdr:row>
      <xdr:rowOff>95250</xdr:rowOff>
    </xdr:to>
    <xdr:cxnSp macro="">
      <xdr:nvCxnSpPr>
        <xdr:cNvPr id="83" name="82 Conector recto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6943725" y="5848350"/>
          <a:ext cx="2733675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98</xdr:row>
      <xdr:rowOff>85726</xdr:rowOff>
    </xdr:from>
    <xdr:to>
      <xdr:col>31</xdr:col>
      <xdr:colOff>9525</xdr:colOff>
      <xdr:row>102</xdr:row>
      <xdr:rowOff>114303</xdr:rowOff>
    </xdr:to>
    <xdr:cxnSp macro="">
      <xdr:nvCxnSpPr>
        <xdr:cNvPr id="84" name="83 Conector recto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rot="5400000" flipH="1" flipV="1">
          <a:off x="6915149" y="6962777"/>
          <a:ext cx="790577" cy="7524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102</xdr:row>
      <xdr:rowOff>114301</xdr:rowOff>
    </xdr:from>
    <xdr:to>
      <xdr:col>31</xdr:col>
      <xdr:colOff>9525</xdr:colOff>
      <xdr:row>106</xdr:row>
      <xdr:rowOff>95250</xdr:rowOff>
    </xdr:to>
    <xdr:cxnSp macro="">
      <xdr:nvCxnSpPr>
        <xdr:cNvPr id="85" name="84 Conector recto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>
          <a:off x="6943725" y="7734301"/>
          <a:ext cx="742950" cy="742949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102</xdr:row>
      <xdr:rowOff>114300</xdr:rowOff>
    </xdr:from>
    <xdr:to>
      <xdr:col>46</xdr:col>
      <xdr:colOff>0</xdr:colOff>
      <xdr:row>106</xdr:row>
      <xdr:rowOff>114301</xdr:rowOff>
    </xdr:to>
    <xdr:cxnSp macro="">
      <xdr:nvCxnSpPr>
        <xdr:cNvPr id="86" name="85 Conector recto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V="1">
          <a:off x="8420100" y="7734300"/>
          <a:ext cx="2971800" cy="762001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86</xdr:row>
      <xdr:rowOff>104775</xdr:rowOff>
    </xdr:from>
    <xdr:to>
      <xdr:col>39</xdr:col>
      <xdr:colOff>0</xdr:colOff>
      <xdr:row>86</xdr:row>
      <xdr:rowOff>123825</xdr:rowOff>
    </xdr:to>
    <xdr:cxnSp macro="">
      <xdr:nvCxnSpPr>
        <xdr:cNvPr id="87" name="86 Conector recto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8420100" y="4676775"/>
          <a:ext cx="12382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86</xdr:row>
      <xdr:rowOff>133350</xdr:rowOff>
    </xdr:from>
    <xdr:to>
      <xdr:col>39</xdr:col>
      <xdr:colOff>19050</xdr:colOff>
      <xdr:row>92</xdr:row>
      <xdr:rowOff>76200</xdr:rowOff>
    </xdr:to>
    <xdr:cxnSp macro="">
      <xdr:nvCxnSpPr>
        <xdr:cNvPr id="88" name="87 Conector recto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CxnSpPr/>
      </xdr:nvCxnSpPr>
      <xdr:spPr>
        <a:xfrm>
          <a:off x="8420100" y="4705350"/>
          <a:ext cx="1257300" cy="1085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86</xdr:row>
      <xdr:rowOff>161924</xdr:rowOff>
    </xdr:from>
    <xdr:to>
      <xdr:col>39</xdr:col>
      <xdr:colOff>9525</xdr:colOff>
      <xdr:row>98</xdr:row>
      <xdr:rowOff>114299</xdr:rowOff>
    </xdr:to>
    <xdr:cxnSp macro="">
      <xdr:nvCxnSpPr>
        <xdr:cNvPr id="89" name="88 Conector recto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rot="16200000" flipH="1">
          <a:off x="7924800" y="5229224"/>
          <a:ext cx="2238375" cy="1247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78</xdr:row>
      <xdr:rowOff>123825</xdr:rowOff>
    </xdr:from>
    <xdr:to>
      <xdr:col>46</xdr:col>
      <xdr:colOff>9525</xdr:colOff>
      <xdr:row>82</xdr:row>
      <xdr:rowOff>76200</xdr:rowOff>
    </xdr:to>
    <xdr:cxnSp macro="">
      <xdr:nvCxnSpPr>
        <xdr:cNvPr id="90" name="89 Conector recto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>
          <a:off x="8429625" y="3171825"/>
          <a:ext cx="2971800" cy="714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9526</xdr:colOff>
      <xdr:row>82</xdr:row>
      <xdr:rowOff>95250</xdr:rowOff>
    </xdr:from>
    <xdr:to>
      <xdr:col>46</xdr:col>
      <xdr:colOff>9528</xdr:colOff>
      <xdr:row>86</xdr:row>
      <xdr:rowOff>76201</xdr:rowOff>
    </xdr:to>
    <xdr:cxnSp macro="">
      <xdr:nvCxnSpPr>
        <xdr:cNvPr id="91" name="90 Conector recto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V="1">
          <a:off x="10410826" y="3905250"/>
          <a:ext cx="990602" cy="742951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86</xdr:row>
      <xdr:rowOff>104775</xdr:rowOff>
    </xdr:from>
    <xdr:to>
      <xdr:col>39</xdr:col>
      <xdr:colOff>9525</xdr:colOff>
      <xdr:row>98</xdr:row>
      <xdr:rowOff>85725</xdr:rowOff>
    </xdr:to>
    <xdr:cxnSp macro="">
      <xdr:nvCxnSpPr>
        <xdr:cNvPr id="92" name="91 Conector recto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CxnSpPr/>
      </xdr:nvCxnSpPr>
      <xdr:spPr>
        <a:xfrm rot="5400000" flipH="1" flipV="1">
          <a:off x="7915275" y="5191125"/>
          <a:ext cx="2266950" cy="123825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92</xdr:row>
      <xdr:rowOff>95250</xdr:rowOff>
    </xdr:from>
    <xdr:to>
      <xdr:col>39</xdr:col>
      <xdr:colOff>0</xdr:colOff>
      <xdr:row>98</xdr:row>
      <xdr:rowOff>114301</xdr:rowOff>
    </xdr:to>
    <xdr:cxnSp macro="">
      <xdr:nvCxnSpPr>
        <xdr:cNvPr id="93" name="92 Conector recto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CxnSpPr/>
      </xdr:nvCxnSpPr>
      <xdr:spPr>
        <a:xfrm flipV="1">
          <a:off x="8429625" y="5810250"/>
          <a:ext cx="1228725" cy="1162051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98</xdr:row>
      <xdr:rowOff>114301</xdr:rowOff>
    </xdr:from>
    <xdr:to>
      <xdr:col>39</xdr:col>
      <xdr:colOff>9525</xdr:colOff>
      <xdr:row>98</xdr:row>
      <xdr:rowOff>123825</xdr:rowOff>
    </xdr:to>
    <xdr:cxnSp macro="">
      <xdr:nvCxnSpPr>
        <xdr:cNvPr id="94" name="93 Conector recto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CxnSpPr/>
      </xdr:nvCxnSpPr>
      <xdr:spPr>
        <a:xfrm>
          <a:off x="8429625" y="6972301"/>
          <a:ext cx="12382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98</xdr:row>
      <xdr:rowOff>114301</xdr:rowOff>
    </xdr:from>
    <xdr:to>
      <xdr:col>46</xdr:col>
      <xdr:colOff>9525</xdr:colOff>
      <xdr:row>102</xdr:row>
      <xdr:rowOff>114300</xdr:rowOff>
    </xdr:to>
    <xdr:cxnSp macro="">
      <xdr:nvCxnSpPr>
        <xdr:cNvPr id="95" name="94 Conector recto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>
          <a:off x="10401300" y="6972301"/>
          <a:ext cx="1000125" cy="7619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3"/>
  <sheetViews>
    <sheetView tabSelected="1" topLeftCell="A82" zoomScale="130" zoomScaleNormal="130" workbookViewId="0">
      <selection activeCell="E90" sqref="E90"/>
    </sheetView>
  </sheetViews>
  <sheetFormatPr baseColWidth="10" defaultRowHeight="15" x14ac:dyDescent="0.25"/>
  <cols>
    <col min="5" max="5" width="13" bestFit="1" customWidth="1"/>
    <col min="7" max="7" width="9" bestFit="1" customWidth="1"/>
    <col min="10" max="10" width="14.42578125" bestFit="1" customWidth="1"/>
  </cols>
  <sheetData>
    <row r="2" spans="1:9" x14ac:dyDescent="0.25">
      <c r="A2" s="14" t="s">
        <v>60</v>
      </c>
    </row>
    <row r="4" spans="1:9" x14ac:dyDescent="0.25">
      <c r="A4" s="14"/>
      <c r="B4" s="14"/>
      <c r="C4" s="35" t="s">
        <v>23</v>
      </c>
      <c r="D4" s="35"/>
      <c r="E4" s="35"/>
    </row>
    <row r="5" spans="1:9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"/>
      <c r="G5" s="1"/>
      <c r="H5" s="1"/>
      <c r="I5" s="1"/>
    </row>
    <row r="6" spans="1:9" x14ac:dyDescent="0.25">
      <c r="A6" s="17" t="s">
        <v>6</v>
      </c>
      <c r="B6" s="17"/>
      <c r="C6" s="17">
        <v>1</v>
      </c>
      <c r="D6" s="17">
        <v>3</v>
      </c>
      <c r="E6" s="17">
        <v>2</v>
      </c>
      <c r="F6" s="2"/>
      <c r="G6" s="3"/>
      <c r="H6" s="3"/>
      <c r="I6" s="1"/>
    </row>
    <row r="7" spans="1:9" x14ac:dyDescent="0.25">
      <c r="A7" s="17" t="s">
        <v>5</v>
      </c>
      <c r="B7" s="17"/>
      <c r="C7" s="17">
        <v>4</v>
      </c>
      <c r="D7" s="17">
        <v>6</v>
      </c>
      <c r="E7" s="17">
        <v>5</v>
      </c>
      <c r="F7" s="2"/>
      <c r="G7" s="3"/>
      <c r="H7" s="3"/>
      <c r="I7" s="1"/>
    </row>
    <row r="8" spans="1:9" x14ac:dyDescent="0.25">
      <c r="A8" s="17" t="s">
        <v>7</v>
      </c>
      <c r="B8" s="17"/>
      <c r="C8" s="17">
        <v>4</v>
      </c>
      <c r="D8" s="17">
        <v>6</v>
      </c>
      <c r="E8" s="17">
        <v>5</v>
      </c>
      <c r="F8" s="2"/>
      <c r="G8" s="3"/>
      <c r="H8" s="3"/>
      <c r="I8" s="3"/>
    </row>
    <row r="9" spans="1:9" x14ac:dyDescent="0.25">
      <c r="A9" s="17" t="s">
        <v>8</v>
      </c>
      <c r="B9" s="17" t="s">
        <v>6</v>
      </c>
      <c r="C9" s="17">
        <v>2</v>
      </c>
      <c r="D9" s="17">
        <v>4</v>
      </c>
      <c r="E9" s="17">
        <v>3</v>
      </c>
      <c r="F9" s="2"/>
      <c r="G9" s="3"/>
      <c r="H9" s="3"/>
      <c r="I9" s="1"/>
    </row>
    <row r="10" spans="1:9" x14ac:dyDescent="0.25">
      <c r="A10" s="17" t="s">
        <v>9</v>
      </c>
      <c r="B10" s="17" t="s">
        <v>6</v>
      </c>
      <c r="C10" s="17">
        <v>1</v>
      </c>
      <c r="D10" s="17">
        <v>3</v>
      </c>
      <c r="E10" s="17">
        <v>2</v>
      </c>
      <c r="F10" s="2"/>
      <c r="G10" s="3"/>
      <c r="H10" s="3"/>
      <c r="I10" s="1"/>
    </row>
    <row r="11" spans="1:9" x14ac:dyDescent="0.25">
      <c r="A11" s="17" t="s">
        <v>10</v>
      </c>
      <c r="B11" s="17" t="s">
        <v>7</v>
      </c>
      <c r="C11" s="17">
        <v>2</v>
      </c>
      <c r="D11" s="17">
        <v>4</v>
      </c>
      <c r="E11" s="17">
        <v>3</v>
      </c>
      <c r="F11" s="2"/>
      <c r="G11" s="3"/>
      <c r="H11" s="3"/>
      <c r="I11" s="3"/>
    </row>
    <row r="12" spans="1:9" x14ac:dyDescent="0.25">
      <c r="A12" s="17" t="s">
        <v>11</v>
      </c>
      <c r="B12" s="17" t="s">
        <v>7</v>
      </c>
      <c r="C12" s="17">
        <v>7</v>
      </c>
      <c r="D12" s="17">
        <v>15</v>
      </c>
      <c r="E12" s="17">
        <v>8</v>
      </c>
      <c r="F12" s="2"/>
      <c r="G12" s="3"/>
      <c r="H12" s="3"/>
      <c r="I12" s="1"/>
    </row>
    <row r="13" spans="1:9" x14ac:dyDescent="0.25">
      <c r="A13" s="17" t="s">
        <v>12</v>
      </c>
      <c r="B13" s="17" t="s">
        <v>19</v>
      </c>
      <c r="C13" s="17">
        <v>4</v>
      </c>
      <c r="D13" s="17">
        <v>6</v>
      </c>
      <c r="E13" s="17">
        <v>5</v>
      </c>
      <c r="F13" s="2"/>
      <c r="G13" s="3"/>
      <c r="H13" s="3"/>
      <c r="I13" s="3"/>
    </row>
    <row r="14" spans="1:9" x14ac:dyDescent="0.25">
      <c r="A14" s="17" t="s">
        <v>13</v>
      </c>
      <c r="B14" s="17" t="s">
        <v>19</v>
      </c>
      <c r="C14" s="17">
        <v>6</v>
      </c>
      <c r="D14" s="17">
        <v>14</v>
      </c>
      <c r="E14" s="17">
        <v>10</v>
      </c>
      <c r="F14" s="2"/>
      <c r="G14" s="3"/>
      <c r="H14" s="3"/>
      <c r="I14" s="1"/>
    </row>
    <row r="15" spans="1:9" x14ac:dyDescent="0.25">
      <c r="A15" s="17" t="s">
        <v>14</v>
      </c>
      <c r="B15" s="17" t="s">
        <v>19</v>
      </c>
      <c r="C15" s="17">
        <v>1</v>
      </c>
      <c r="D15" s="17">
        <v>3</v>
      </c>
      <c r="E15" s="17">
        <v>2</v>
      </c>
      <c r="F15" s="2"/>
      <c r="G15" s="3"/>
      <c r="H15" s="3"/>
      <c r="I15" s="1"/>
    </row>
    <row r="16" spans="1:9" x14ac:dyDescent="0.25">
      <c r="A16" s="17" t="s">
        <v>15</v>
      </c>
      <c r="B16" s="17" t="s">
        <v>63</v>
      </c>
      <c r="C16" s="17">
        <v>2</v>
      </c>
      <c r="D16" s="17">
        <v>4</v>
      </c>
      <c r="E16" s="17">
        <v>3</v>
      </c>
      <c r="F16" s="2"/>
      <c r="G16" s="3"/>
      <c r="H16" s="3"/>
      <c r="I16" s="1"/>
    </row>
    <row r="17" spans="1:10" x14ac:dyDescent="0.25">
      <c r="A17" s="17" t="s">
        <v>16</v>
      </c>
      <c r="B17" s="17" t="s">
        <v>17</v>
      </c>
      <c r="C17" s="17">
        <v>6</v>
      </c>
      <c r="D17" s="17">
        <v>14</v>
      </c>
      <c r="E17" s="17">
        <v>10</v>
      </c>
      <c r="F17" s="2"/>
      <c r="G17" s="3"/>
      <c r="H17" s="3"/>
      <c r="I17" s="3"/>
    </row>
    <row r="18" spans="1:10" x14ac:dyDescent="0.25">
      <c r="A18" s="1"/>
      <c r="B18" s="1"/>
      <c r="C18" s="1"/>
      <c r="D18" s="1"/>
      <c r="E18" s="1"/>
      <c r="F18" s="2"/>
      <c r="G18" s="3"/>
      <c r="H18" s="3"/>
      <c r="I18" s="3"/>
    </row>
    <row r="19" spans="1:10" x14ac:dyDescent="0.25">
      <c r="A19" s="1"/>
      <c r="B19" s="1"/>
      <c r="C19" s="1"/>
      <c r="D19" s="1"/>
      <c r="E19" s="1"/>
      <c r="F19" s="2"/>
      <c r="G19" s="3"/>
      <c r="H19" s="3"/>
      <c r="I19" s="3"/>
    </row>
    <row r="20" spans="1:10" x14ac:dyDescent="0.25">
      <c r="A20" s="1"/>
      <c r="B20" s="1"/>
      <c r="C20" s="1"/>
      <c r="D20" s="1"/>
      <c r="E20" s="1"/>
      <c r="F20" s="2"/>
      <c r="G20" s="3"/>
      <c r="H20" s="3"/>
      <c r="I20" s="3"/>
    </row>
    <row r="21" spans="1:10" x14ac:dyDescent="0.25">
      <c r="A21" s="1"/>
      <c r="B21" s="1"/>
      <c r="C21" s="1"/>
      <c r="D21" s="1"/>
      <c r="E21" s="1"/>
      <c r="F21" s="2"/>
      <c r="G21" s="3"/>
      <c r="H21" s="3"/>
      <c r="I21" s="3"/>
    </row>
    <row r="22" spans="1:10" x14ac:dyDescent="0.25">
      <c r="A22" s="1"/>
      <c r="B22" s="1"/>
      <c r="C22" s="1"/>
      <c r="D22" s="1"/>
      <c r="E22" s="1"/>
      <c r="F22" s="2"/>
      <c r="G22" s="3"/>
      <c r="H22" s="3"/>
      <c r="I22" s="3"/>
    </row>
    <row r="24" spans="1:10" x14ac:dyDescent="0.25">
      <c r="A24" s="15" t="s">
        <v>0</v>
      </c>
      <c r="B24" s="15" t="s">
        <v>1</v>
      </c>
      <c r="C24" s="15" t="s">
        <v>2</v>
      </c>
      <c r="D24" s="15" t="s">
        <v>3</v>
      </c>
      <c r="E24" s="15" t="s">
        <v>4</v>
      </c>
      <c r="F24" s="15" t="s">
        <v>67</v>
      </c>
      <c r="G24" s="15" t="s">
        <v>20</v>
      </c>
      <c r="H24" s="15" t="s">
        <v>21</v>
      </c>
      <c r="I24" s="15" t="s">
        <v>68</v>
      </c>
      <c r="J24" s="15" t="s">
        <v>25</v>
      </c>
    </row>
    <row r="25" spans="1:10" x14ac:dyDescent="0.25">
      <c r="A25" s="17" t="s">
        <v>6</v>
      </c>
      <c r="B25" s="17"/>
      <c r="C25" s="17">
        <v>1</v>
      </c>
      <c r="D25" s="17">
        <v>3</v>
      </c>
      <c r="E25" s="17">
        <v>2</v>
      </c>
      <c r="F25" s="18">
        <f>+(C25+D25+4*E25)/6</f>
        <v>2</v>
      </c>
      <c r="G25" s="19">
        <f>+(D25-C25)/6</f>
        <v>0.33333333333333331</v>
      </c>
      <c r="H25" s="19">
        <f>POWER(G25,2)</f>
        <v>0.1111111111111111</v>
      </c>
      <c r="I25" s="17"/>
      <c r="J25" s="17"/>
    </row>
    <row r="26" spans="1:10" x14ac:dyDescent="0.25">
      <c r="A26" s="17" t="s">
        <v>5</v>
      </c>
      <c r="B26" s="17"/>
      <c r="C26" s="17">
        <v>4</v>
      </c>
      <c r="D26" s="17">
        <v>6</v>
      </c>
      <c r="E26" s="17">
        <v>5</v>
      </c>
      <c r="F26" s="18">
        <f t="shared" ref="F26:F36" si="0">+(C26+D26+4*E26)/6</f>
        <v>5</v>
      </c>
      <c r="G26" s="19">
        <f t="shared" ref="G26:G36" si="1">+(D26-C26)/6</f>
        <v>0.33333333333333331</v>
      </c>
      <c r="H26" s="19">
        <f t="shared" ref="H26:H35" si="2">POWER(G26,2)</f>
        <v>0.1111111111111111</v>
      </c>
      <c r="I26" s="17"/>
      <c r="J26" s="17"/>
    </row>
    <row r="27" spans="1:10" x14ac:dyDescent="0.25">
      <c r="A27" s="20" t="s">
        <v>7</v>
      </c>
      <c r="B27" s="20"/>
      <c r="C27" s="20">
        <v>4</v>
      </c>
      <c r="D27" s="20">
        <v>6</v>
      </c>
      <c r="E27" s="20">
        <v>5</v>
      </c>
      <c r="F27" s="21">
        <f t="shared" si="0"/>
        <v>5</v>
      </c>
      <c r="G27" s="22">
        <f t="shared" si="1"/>
        <v>0.33333333333333331</v>
      </c>
      <c r="H27" s="22">
        <f t="shared" si="2"/>
        <v>0.1111111111111111</v>
      </c>
      <c r="I27" s="22">
        <f>+H27</f>
        <v>0.1111111111111111</v>
      </c>
      <c r="J27" s="21">
        <f>+F27</f>
        <v>5</v>
      </c>
    </row>
    <row r="28" spans="1:10" x14ac:dyDescent="0.25">
      <c r="A28" s="17" t="s">
        <v>8</v>
      </c>
      <c r="B28" s="17" t="s">
        <v>6</v>
      </c>
      <c r="C28" s="17">
        <v>2</v>
      </c>
      <c r="D28" s="17">
        <v>4</v>
      </c>
      <c r="E28" s="17">
        <v>3</v>
      </c>
      <c r="F28" s="18">
        <f t="shared" si="0"/>
        <v>3</v>
      </c>
      <c r="G28" s="19">
        <f t="shared" si="1"/>
        <v>0.33333333333333331</v>
      </c>
      <c r="H28" s="19">
        <f t="shared" si="2"/>
        <v>0.1111111111111111</v>
      </c>
      <c r="I28" s="17"/>
      <c r="J28" s="17"/>
    </row>
    <row r="29" spans="1:10" x14ac:dyDescent="0.25">
      <c r="A29" s="17" t="s">
        <v>9</v>
      </c>
      <c r="B29" s="17" t="s">
        <v>6</v>
      </c>
      <c r="C29" s="17">
        <v>1</v>
      </c>
      <c r="D29" s="17">
        <v>3</v>
      </c>
      <c r="E29" s="17">
        <v>2</v>
      </c>
      <c r="F29" s="18">
        <f t="shared" si="0"/>
        <v>2</v>
      </c>
      <c r="G29" s="19">
        <f t="shared" si="1"/>
        <v>0.33333333333333331</v>
      </c>
      <c r="H29" s="19">
        <f t="shared" si="2"/>
        <v>0.1111111111111111</v>
      </c>
      <c r="I29" s="17"/>
      <c r="J29" s="17"/>
    </row>
    <row r="30" spans="1:10" x14ac:dyDescent="0.25">
      <c r="A30" s="20" t="s">
        <v>10</v>
      </c>
      <c r="B30" s="20" t="s">
        <v>7</v>
      </c>
      <c r="C30" s="20">
        <v>2</v>
      </c>
      <c r="D30" s="20">
        <v>4</v>
      </c>
      <c r="E30" s="20">
        <v>3</v>
      </c>
      <c r="F30" s="21">
        <f t="shared" si="0"/>
        <v>3</v>
      </c>
      <c r="G30" s="22">
        <f t="shared" si="1"/>
        <v>0.33333333333333331</v>
      </c>
      <c r="H30" s="22">
        <f t="shared" si="2"/>
        <v>0.1111111111111111</v>
      </c>
      <c r="I30" s="22">
        <f>+H30</f>
        <v>0.1111111111111111</v>
      </c>
      <c r="J30" s="21">
        <f>+F30</f>
        <v>3</v>
      </c>
    </row>
    <row r="31" spans="1:10" x14ac:dyDescent="0.25">
      <c r="A31" s="17" t="s">
        <v>11</v>
      </c>
      <c r="B31" s="17" t="s">
        <v>7</v>
      </c>
      <c r="C31" s="17">
        <v>7</v>
      </c>
      <c r="D31" s="17">
        <v>15</v>
      </c>
      <c r="E31" s="17">
        <v>8</v>
      </c>
      <c r="F31" s="18">
        <f t="shared" si="0"/>
        <v>9</v>
      </c>
      <c r="G31" s="19">
        <f t="shared" si="1"/>
        <v>1.3333333333333333</v>
      </c>
      <c r="H31" s="19">
        <f t="shared" si="2"/>
        <v>1.7777777777777777</v>
      </c>
      <c r="I31" s="17"/>
      <c r="J31" s="17"/>
    </row>
    <row r="32" spans="1:10" x14ac:dyDescent="0.25">
      <c r="A32" s="20" t="s">
        <v>12</v>
      </c>
      <c r="B32" s="20" t="s">
        <v>19</v>
      </c>
      <c r="C32" s="20">
        <v>4</v>
      </c>
      <c r="D32" s="20">
        <v>6</v>
      </c>
      <c r="E32" s="20">
        <v>5</v>
      </c>
      <c r="F32" s="21">
        <f t="shared" si="0"/>
        <v>5</v>
      </c>
      <c r="G32" s="22">
        <f t="shared" si="1"/>
        <v>0.33333333333333331</v>
      </c>
      <c r="H32" s="22">
        <f t="shared" si="2"/>
        <v>0.1111111111111111</v>
      </c>
      <c r="I32" s="22">
        <f>+H32</f>
        <v>0.1111111111111111</v>
      </c>
      <c r="J32" s="21">
        <f>+F32</f>
        <v>5</v>
      </c>
    </row>
    <row r="33" spans="1:10" x14ac:dyDescent="0.25">
      <c r="A33" s="17" t="s">
        <v>13</v>
      </c>
      <c r="B33" s="17" t="s">
        <v>19</v>
      </c>
      <c r="C33" s="17">
        <v>6</v>
      </c>
      <c r="D33" s="17">
        <v>14</v>
      </c>
      <c r="E33" s="17">
        <v>10</v>
      </c>
      <c r="F33" s="18">
        <f t="shared" si="0"/>
        <v>10</v>
      </c>
      <c r="G33" s="19">
        <f t="shared" si="1"/>
        <v>1.3333333333333333</v>
      </c>
      <c r="H33" s="19">
        <f t="shared" si="2"/>
        <v>1.7777777777777777</v>
      </c>
      <c r="I33" s="17"/>
      <c r="J33" s="17"/>
    </row>
    <row r="34" spans="1:10" x14ac:dyDescent="0.25">
      <c r="A34" s="17" t="s">
        <v>14</v>
      </c>
      <c r="B34" s="17" t="s">
        <v>19</v>
      </c>
      <c r="C34" s="17">
        <v>1</v>
      </c>
      <c r="D34" s="17">
        <v>3</v>
      </c>
      <c r="E34" s="17">
        <v>2</v>
      </c>
      <c r="F34" s="18">
        <f t="shared" si="0"/>
        <v>2</v>
      </c>
      <c r="G34" s="19">
        <f t="shared" si="1"/>
        <v>0.33333333333333331</v>
      </c>
      <c r="H34" s="19">
        <f t="shared" si="2"/>
        <v>0.1111111111111111</v>
      </c>
      <c r="I34" s="17"/>
      <c r="J34" s="17"/>
    </row>
    <row r="35" spans="1:10" x14ac:dyDescent="0.25">
      <c r="A35" s="17" t="s">
        <v>15</v>
      </c>
      <c r="B35" s="17" t="s">
        <v>18</v>
      </c>
      <c r="C35" s="17">
        <v>2</v>
      </c>
      <c r="D35" s="17">
        <v>4</v>
      </c>
      <c r="E35" s="17">
        <v>3</v>
      </c>
      <c r="F35" s="18">
        <f t="shared" si="0"/>
        <v>3</v>
      </c>
      <c r="G35" s="19">
        <f t="shared" si="1"/>
        <v>0.33333333333333331</v>
      </c>
      <c r="H35" s="19">
        <f t="shared" si="2"/>
        <v>0.1111111111111111</v>
      </c>
      <c r="I35" s="17"/>
      <c r="J35" s="17"/>
    </row>
    <row r="36" spans="1:10" x14ac:dyDescent="0.25">
      <c r="A36" s="20" t="s">
        <v>16</v>
      </c>
      <c r="B36" s="20" t="s">
        <v>17</v>
      </c>
      <c r="C36" s="20">
        <v>6</v>
      </c>
      <c r="D36" s="20">
        <v>14</v>
      </c>
      <c r="E36" s="20">
        <v>10</v>
      </c>
      <c r="F36" s="21">
        <f t="shared" si="0"/>
        <v>10</v>
      </c>
      <c r="G36" s="22">
        <f t="shared" si="1"/>
        <v>1.3333333333333333</v>
      </c>
      <c r="H36" s="22">
        <f t="shared" ref="H36" si="3">+G36*G36</f>
        <v>1.7777777777777777</v>
      </c>
      <c r="I36" s="22">
        <f>+H36</f>
        <v>1.7777777777777777</v>
      </c>
      <c r="J36" s="21">
        <f>+F36</f>
        <v>10</v>
      </c>
    </row>
    <row r="37" spans="1:10" x14ac:dyDescent="0.25">
      <c r="I37" s="23">
        <f>SUM(I25:I36)</f>
        <v>2.1111111111111112</v>
      </c>
      <c r="J37" s="23">
        <f>SUM(J25:J36)</f>
        <v>23</v>
      </c>
    </row>
    <row r="38" spans="1:10" x14ac:dyDescent="0.25">
      <c r="B38" s="34" t="s">
        <v>22</v>
      </c>
      <c r="C38" s="34"/>
      <c r="D38" s="5">
        <f>POWER(I37,0.5)</f>
        <v>1.4529663145135578</v>
      </c>
      <c r="E38" t="s">
        <v>24</v>
      </c>
      <c r="F38" t="s">
        <v>61</v>
      </c>
      <c r="J38" s="1"/>
    </row>
    <row r="39" spans="1:10" ht="5.0999999999999996" customHeight="1" x14ac:dyDescent="0.25"/>
    <row r="40" spans="1:10" x14ac:dyDescent="0.25">
      <c r="B40" s="34" t="s">
        <v>26</v>
      </c>
      <c r="C40" s="34"/>
      <c r="D40" s="5">
        <f>+J37</f>
        <v>23</v>
      </c>
      <c r="E40" t="s">
        <v>24</v>
      </c>
      <c r="F40" t="s">
        <v>43</v>
      </c>
    </row>
    <row r="41" spans="1:10" ht="5.0999999999999996" customHeight="1" x14ac:dyDescent="0.25"/>
    <row r="42" spans="1:10" x14ac:dyDescent="0.25">
      <c r="B42" t="s">
        <v>64</v>
      </c>
      <c r="C42" s="5">
        <f>+D38</f>
        <v>1.4529663145135578</v>
      </c>
      <c r="D42" t="s">
        <v>27</v>
      </c>
      <c r="E42" s="9">
        <v>0.68</v>
      </c>
    </row>
    <row r="43" spans="1:10" x14ac:dyDescent="0.25">
      <c r="B43" t="s">
        <v>65</v>
      </c>
      <c r="C43" s="5">
        <f>2*D38</f>
        <v>2.9059326290271157</v>
      </c>
      <c r="D43" t="s">
        <v>27</v>
      </c>
      <c r="E43" s="9">
        <v>0.95</v>
      </c>
    </row>
    <row r="44" spans="1:10" x14ac:dyDescent="0.25">
      <c r="B44" t="s">
        <v>66</v>
      </c>
      <c r="C44" s="5">
        <f>3*D38</f>
        <v>4.3588989435406731</v>
      </c>
      <c r="D44" t="s">
        <v>27</v>
      </c>
      <c r="E44" s="9">
        <v>0.99</v>
      </c>
    </row>
    <row r="45" spans="1:10" x14ac:dyDescent="0.25">
      <c r="C45" s="5"/>
      <c r="E45" s="9"/>
    </row>
    <row r="48" spans="1:10" x14ac:dyDescent="0.25">
      <c r="B48" s="36" t="s">
        <v>51</v>
      </c>
      <c r="C48" s="36"/>
      <c r="D48" s="36"/>
      <c r="E48" s="36"/>
      <c r="F48" s="36"/>
    </row>
    <row r="49" spans="2:6" x14ac:dyDescent="0.25">
      <c r="D49" s="10">
        <f>+D40</f>
        <v>23</v>
      </c>
    </row>
    <row r="51" spans="2:6" x14ac:dyDescent="0.25">
      <c r="C51" s="10">
        <f>+D40-C42</f>
        <v>21.547033685486443</v>
      </c>
      <c r="E51" s="10">
        <f>+D40+C42</f>
        <v>24.452966314513557</v>
      </c>
    </row>
    <row r="53" spans="2:6" x14ac:dyDescent="0.25">
      <c r="B53" s="12">
        <f>+D40-C43</f>
        <v>20.094067370972883</v>
      </c>
      <c r="F53" s="11">
        <f>+D40+C43</f>
        <v>25.905932629027117</v>
      </c>
    </row>
    <row r="54" spans="2:6" x14ac:dyDescent="0.25">
      <c r="B54" s="10">
        <f>+D40-C44</f>
        <v>18.641101056459327</v>
      </c>
      <c r="F54" s="10">
        <f>+D40+C44</f>
        <v>27.358898943540673</v>
      </c>
    </row>
    <row r="55" spans="2:6" ht="21" customHeight="1" x14ac:dyDescent="0.25">
      <c r="D55" s="1" t="s">
        <v>28</v>
      </c>
    </row>
    <row r="56" spans="2:6" ht="9" customHeight="1" x14ac:dyDescent="0.25"/>
    <row r="57" spans="2:6" ht="9.9499999999999993" customHeight="1" x14ac:dyDescent="0.25">
      <c r="D57" s="8">
        <v>0.68</v>
      </c>
    </row>
    <row r="58" spans="2:6" ht="9.9499999999999993" customHeight="1" x14ac:dyDescent="0.25">
      <c r="D58" s="8">
        <v>0.95</v>
      </c>
    </row>
    <row r="59" spans="2:6" ht="9.9499999999999993" customHeight="1" x14ac:dyDescent="0.25">
      <c r="D59" s="8">
        <v>0.99</v>
      </c>
    </row>
    <row r="60" spans="2:6" x14ac:dyDescent="0.25">
      <c r="B60" t="s">
        <v>42</v>
      </c>
    </row>
    <row r="61" spans="2:6" x14ac:dyDescent="0.25">
      <c r="B61" s="7">
        <v>0.99</v>
      </c>
      <c r="C61" t="s">
        <v>29</v>
      </c>
      <c r="D61" t="s">
        <v>30</v>
      </c>
    </row>
    <row r="62" spans="2:6" x14ac:dyDescent="0.25">
      <c r="B62" s="7">
        <v>0.95</v>
      </c>
      <c r="C62" t="s">
        <v>29</v>
      </c>
      <c r="D62" t="s">
        <v>31</v>
      </c>
    </row>
    <row r="63" spans="2:6" x14ac:dyDescent="0.25">
      <c r="B63" s="13">
        <v>0.47499999999999998</v>
      </c>
      <c r="C63" t="s">
        <v>29</v>
      </c>
      <c r="D63" t="s">
        <v>32</v>
      </c>
    </row>
    <row r="64" spans="2:6" x14ac:dyDescent="0.25">
      <c r="B64" s="13">
        <v>0.47499999999999998</v>
      </c>
      <c r="C64" t="s">
        <v>29</v>
      </c>
      <c r="D64" t="s">
        <v>33</v>
      </c>
    </row>
    <row r="65" spans="2:4" x14ac:dyDescent="0.25">
      <c r="B65" s="7">
        <v>0.68</v>
      </c>
      <c r="C65" t="s">
        <v>29</v>
      </c>
      <c r="D65" t="s">
        <v>34</v>
      </c>
    </row>
    <row r="66" spans="2:4" x14ac:dyDescent="0.25">
      <c r="B66" s="7">
        <v>0.34</v>
      </c>
      <c r="C66" t="s">
        <v>29</v>
      </c>
      <c r="D66" t="s">
        <v>35</v>
      </c>
    </row>
    <row r="67" spans="2:4" x14ac:dyDescent="0.25">
      <c r="B67" s="7">
        <v>0.34</v>
      </c>
      <c r="C67" t="s">
        <v>29</v>
      </c>
      <c r="D67" t="s">
        <v>36</v>
      </c>
    </row>
    <row r="68" spans="2:4" x14ac:dyDescent="0.25">
      <c r="B68" s="7">
        <v>0.5</v>
      </c>
      <c r="C68" t="s">
        <v>29</v>
      </c>
      <c r="D68" t="s">
        <v>37</v>
      </c>
    </row>
    <row r="69" spans="2:4" x14ac:dyDescent="0.25">
      <c r="B69" s="13">
        <v>0.13500000000000001</v>
      </c>
      <c r="C69" t="s">
        <v>29</v>
      </c>
      <c r="D69" t="s">
        <v>39</v>
      </c>
    </row>
    <row r="70" spans="2:4" x14ac:dyDescent="0.25">
      <c r="B70" s="7">
        <v>0.02</v>
      </c>
      <c r="C70" t="s">
        <v>29</v>
      </c>
      <c r="D70" t="s">
        <v>38</v>
      </c>
    </row>
    <row r="71" spans="2:4" x14ac:dyDescent="0.25">
      <c r="B71" s="13">
        <v>5.0000000000000001E-3</v>
      </c>
      <c r="C71" t="s">
        <v>29</v>
      </c>
      <c r="D71" t="s">
        <v>40</v>
      </c>
    </row>
    <row r="72" spans="2:4" x14ac:dyDescent="0.25">
      <c r="B72" s="13">
        <v>5.0000000000000001E-3</v>
      </c>
      <c r="C72" t="s">
        <v>29</v>
      </c>
      <c r="D72" t="s">
        <v>41</v>
      </c>
    </row>
    <row r="73" spans="2:4" x14ac:dyDescent="0.25">
      <c r="B73" s="13"/>
    </row>
    <row r="74" spans="2:4" x14ac:dyDescent="0.25">
      <c r="B74" s="13"/>
    </row>
    <row r="76" spans="2:4" x14ac:dyDescent="0.25">
      <c r="B76" s="14" t="s">
        <v>44</v>
      </c>
      <c r="C76" s="14"/>
      <c r="D76" s="14"/>
    </row>
    <row r="77" spans="2:4" x14ac:dyDescent="0.25">
      <c r="B77" t="s">
        <v>45</v>
      </c>
    </row>
    <row r="79" spans="2:4" x14ac:dyDescent="0.25">
      <c r="B79" t="s">
        <v>49</v>
      </c>
    </row>
    <row r="80" spans="2:4" x14ac:dyDescent="0.25">
      <c r="B80" t="s">
        <v>46</v>
      </c>
    </row>
    <row r="81" spans="2:7" x14ac:dyDescent="0.25">
      <c r="B81" t="s">
        <v>47</v>
      </c>
    </row>
    <row r="82" spans="2:7" x14ac:dyDescent="0.25">
      <c r="B82" t="s">
        <v>48</v>
      </c>
    </row>
    <row r="83" spans="2:7" x14ac:dyDescent="0.25">
      <c r="B83" t="s">
        <v>50</v>
      </c>
    </row>
    <row r="85" spans="2:7" x14ac:dyDescent="0.25">
      <c r="B85" t="s">
        <v>52</v>
      </c>
    </row>
    <row r="86" spans="2:7" x14ac:dyDescent="0.25">
      <c r="B86" t="s">
        <v>69</v>
      </c>
    </row>
    <row r="87" spans="2:7" x14ac:dyDescent="0.25">
      <c r="B87" t="s">
        <v>53</v>
      </c>
    </row>
    <row r="88" spans="2:7" x14ac:dyDescent="0.25">
      <c r="B88" t="s">
        <v>54</v>
      </c>
    </row>
    <row r="89" spans="2:7" x14ac:dyDescent="0.25">
      <c r="B89" t="s">
        <v>55</v>
      </c>
    </row>
    <row r="91" spans="2:7" x14ac:dyDescent="0.25">
      <c r="B91" s="6" t="s">
        <v>56</v>
      </c>
      <c r="C91" s="4">
        <f>+(25-23)/1.45</f>
        <v>1.3793103448275863</v>
      </c>
      <c r="D91" t="s">
        <v>57</v>
      </c>
    </row>
    <row r="92" spans="2:7" x14ac:dyDescent="0.25">
      <c r="B92" t="s">
        <v>58</v>
      </c>
      <c r="D92">
        <v>0.41620000000000001</v>
      </c>
    </row>
    <row r="93" spans="2:7" x14ac:dyDescent="0.25">
      <c r="B93" t="s">
        <v>59</v>
      </c>
      <c r="G93" s="24">
        <f>0.5+D92</f>
        <v>0.91620000000000001</v>
      </c>
    </row>
  </sheetData>
  <mergeCells count="4">
    <mergeCell ref="B38:C38"/>
    <mergeCell ref="C4:E4"/>
    <mergeCell ref="B40:C40"/>
    <mergeCell ref="B48:F4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R3:BJ109"/>
  <sheetViews>
    <sheetView topLeftCell="R82" workbookViewId="0">
      <selection activeCell="AY1" sqref="AY1"/>
    </sheetView>
  </sheetViews>
  <sheetFormatPr baseColWidth="10" defaultRowHeight="15" x14ac:dyDescent="0.25"/>
  <cols>
    <col min="1" max="17" width="3.7109375" customWidth="1"/>
    <col min="18" max="62" width="3.7109375" style="1" customWidth="1"/>
  </cols>
  <sheetData>
    <row r="3" spans="22:49" x14ac:dyDescent="0.25">
      <c r="AF3" s="1">
        <v>3</v>
      </c>
      <c r="AH3" s="1">
        <f>+AF3+AF4-1</f>
        <v>5</v>
      </c>
    </row>
    <row r="4" spans="22:49" x14ac:dyDescent="0.25">
      <c r="AF4" s="31">
        <v>3</v>
      </c>
      <c r="AG4" s="32" t="s">
        <v>62</v>
      </c>
      <c r="AH4" s="25"/>
    </row>
    <row r="5" spans="22:49" x14ac:dyDescent="0.25">
      <c r="AF5" s="26"/>
      <c r="AG5" s="1" t="s">
        <v>8</v>
      </c>
      <c r="AH5" s="27"/>
    </row>
    <row r="6" spans="22:49" x14ac:dyDescent="0.25">
      <c r="AF6" s="28"/>
      <c r="AG6" s="29"/>
      <c r="AH6" s="30"/>
    </row>
    <row r="7" spans="22:49" x14ac:dyDescent="0.25">
      <c r="V7"/>
      <c r="W7"/>
      <c r="X7"/>
      <c r="Y7"/>
      <c r="Z7" s="1">
        <v>1</v>
      </c>
      <c r="AB7" s="1">
        <f>+Z7+Z8-1</f>
        <v>2</v>
      </c>
      <c r="AU7" s="1">
        <v>14</v>
      </c>
      <c r="AW7" s="1">
        <f>+AU7+AU8-1</f>
        <v>23</v>
      </c>
    </row>
    <row r="8" spans="22:49" x14ac:dyDescent="0.25">
      <c r="V8"/>
      <c r="W8"/>
      <c r="X8"/>
      <c r="Y8"/>
      <c r="Z8" s="31">
        <v>2</v>
      </c>
      <c r="AA8" s="32" t="s">
        <v>62</v>
      </c>
      <c r="AB8" s="25"/>
      <c r="AU8" s="31">
        <v>10</v>
      </c>
      <c r="AV8" s="32" t="s">
        <v>62</v>
      </c>
      <c r="AW8" s="25"/>
    </row>
    <row r="9" spans="22:49" x14ac:dyDescent="0.25">
      <c r="V9"/>
      <c r="W9"/>
      <c r="X9"/>
      <c r="Y9"/>
      <c r="Z9" s="26"/>
      <c r="AA9" s="1" t="s">
        <v>6</v>
      </c>
      <c r="AB9" s="27"/>
      <c r="AU9" s="26"/>
      <c r="AV9" s="1" t="s">
        <v>16</v>
      </c>
      <c r="AW9" s="27"/>
    </row>
    <row r="10" spans="22:49" x14ac:dyDescent="0.25">
      <c r="V10"/>
      <c r="W10"/>
      <c r="X10"/>
      <c r="Y10"/>
      <c r="Z10" s="28"/>
      <c r="AA10" s="29"/>
      <c r="AB10" s="30"/>
      <c r="AU10" s="28"/>
      <c r="AV10" s="29"/>
      <c r="AW10" s="30"/>
    </row>
    <row r="11" spans="22:49" x14ac:dyDescent="0.25">
      <c r="V11"/>
      <c r="W11"/>
      <c r="X11"/>
      <c r="Y11"/>
      <c r="AF11" s="1">
        <v>3</v>
      </c>
      <c r="AH11" s="1">
        <f>+AF11+AF12-1</f>
        <v>4</v>
      </c>
      <c r="AN11" s="1">
        <v>9</v>
      </c>
      <c r="AP11" s="1">
        <f>+AN11+AN12-1</f>
        <v>13</v>
      </c>
    </row>
    <row r="12" spans="22:49" x14ac:dyDescent="0.25">
      <c r="AF12" s="31">
        <v>2</v>
      </c>
      <c r="AG12" s="32" t="s">
        <v>62</v>
      </c>
      <c r="AH12" s="25"/>
      <c r="AN12" s="31">
        <v>5</v>
      </c>
      <c r="AO12" s="32" t="s">
        <v>62</v>
      </c>
      <c r="AP12" s="25"/>
    </row>
    <row r="13" spans="22:49" x14ac:dyDescent="0.25">
      <c r="AF13" s="26"/>
      <c r="AG13" s="1" t="s">
        <v>9</v>
      </c>
      <c r="AH13" s="27"/>
      <c r="AN13" s="26"/>
      <c r="AO13" s="1" t="s">
        <v>12</v>
      </c>
      <c r="AP13" s="27"/>
    </row>
    <row r="14" spans="22:49" x14ac:dyDescent="0.25">
      <c r="AF14" s="28"/>
      <c r="AG14" s="29"/>
      <c r="AH14" s="30"/>
      <c r="AN14" s="28"/>
      <c r="AO14" s="29"/>
      <c r="AP14" s="30"/>
    </row>
    <row r="17" spans="26:49" x14ac:dyDescent="0.25">
      <c r="Z17" s="1">
        <v>1</v>
      </c>
      <c r="AB17" s="1">
        <f>+Z17+Z18-1</f>
        <v>5</v>
      </c>
      <c r="AN17" s="1">
        <v>9</v>
      </c>
      <c r="AP17" s="1">
        <f>+AN17+AN18-1</f>
        <v>18</v>
      </c>
    </row>
    <row r="18" spans="26:49" x14ac:dyDescent="0.25">
      <c r="Z18" s="31">
        <v>5</v>
      </c>
      <c r="AA18" s="32" t="s">
        <v>62</v>
      </c>
      <c r="AB18" s="25"/>
      <c r="AN18" s="31">
        <v>10</v>
      </c>
      <c r="AO18" s="32" t="s">
        <v>62</v>
      </c>
      <c r="AP18" s="25"/>
    </row>
    <row r="19" spans="26:49" x14ac:dyDescent="0.25">
      <c r="Z19" s="26"/>
      <c r="AA19" s="1" t="s">
        <v>5</v>
      </c>
      <c r="AB19" s="27"/>
      <c r="AN19" s="26"/>
      <c r="AO19" s="1" t="s">
        <v>13</v>
      </c>
      <c r="AP19" s="27"/>
    </row>
    <row r="20" spans="26:49" x14ac:dyDescent="0.25">
      <c r="Z20" s="28"/>
      <c r="AA20" s="29"/>
      <c r="AB20" s="30"/>
      <c r="AN20" s="28"/>
      <c r="AO20" s="29"/>
      <c r="AP20" s="30"/>
    </row>
    <row r="23" spans="26:49" x14ac:dyDescent="0.25">
      <c r="AF23" s="1">
        <v>6</v>
      </c>
      <c r="AH23" s="1">
        <f>+AF23+AF24-1</f>
        <v>8</v>
      </c>
      <c r="AN23" s="1">
        <v>9</v>
      </c>
      <c r="AP23" s="1">
        <f>+AN23+AN24-1</f>
        <v>10</v>
      </c>
    </row>
    <row r="24" spans="26:49" x14ac:dyDescent="0.25">
      <c r="AF24" s="31">
        <v>3</v>
      </c>
      <c r="AG24" s="32" t="s">
        <v>62</v>
      </c>
      <c r="AH24" s="25"/>
      <c r="AN24" s="31">
        <v>2</v>
      </c>
      <c r="AO24" s="32" t="s">
        <v>62</v>
      </c>
      <c r="AP24" s="25"/>
    </row>
    <row r="25" spans="26:49" x14ac:dyDescent="0.25">
      <c r="AF25" s="26"/>
      <c r="AG25" s="1" t="s">
        <v>10</v>
      </c>
      <c r="AH25" s="27"/>
      <c r="AN25" s="26"/>
      <c r="AO25" s="1" t="s">
        <v>14</v>
      </c>
      <c r="AP25" s="27"/>
    </row>
    <row r="26" spans="26:49" x14ac:dyDescent="0.25">
      <c r="AF26" s="28"/>
      <c r="AG26" s="29"/>
      <c r="AH26" s="30"/>
      <c r="AN26" s="28"/>
      <c r="AO26" s="29"/>
      <c r="AP26" s="30"/>
    </row>
    <row r="27" spans="26:49" x14ac:dyDescent="0.25">
      <c r="Z27" s="1">
        <v>1</v>
      </c>
      <c r="AB27" s="1">
        <f>+Z27+Z28-1</f>
        <v>5</v>
      </c>
      <c r="AU27" s="1">
        <v>15</v>
      </c>
      <c r="AW27" s="1">
        <f>+AU27+AU28-1</f>
        <v>17</v>
      </c>
    </row>
    <row r="28" spans="26:49" x14ac:dyDescent="0.25">
      <c r="Z28" s="31">
        <v>5</v>
      </c>
      <c r="AA28" s="32" t="s">
        <v>62</v>
      </c>
      <c r="AB28" s="25"/>
      <c r="AU28" s="31">
        <v>3</v>
      </c>
      <c r="AV28" s="32" t="s">
        <v>62</v>
      </c>
      <c r="AW28" s="25"/>
    </row>
    <row r="29" spans="26:49" x14ac:dyDescent="0.25">
      <c r="Z29" s="26"/>
      <c r="AA29" s="1" t="s">
        <v>7</v>
      </c>
      <c r="AB29" s="27"/>
      <c r="AU29" s="26"/>
      <c r="AV29" s="1" t="s">
        <v>15</v>
      </c>
      <c r="AW29" s="27"/>
    </row>
    <row r="30" spans="26:49" x14ac:dyDescent="0.25">
      <c r="Z30" s="28"/>
      <c r="AA30" s="29"/>
      <c r="AB30" s="30"/>
      <c r="AU30" s="28"/>
      <c r="AV30" s="29"/>
      <c r="AW30" s="30"/>
    </row>
    <row r="31" spans="26:49" x14ac:dyDescent="0.25">
      <c r="AF31" s="1">
        <v>6</v>
      </c>
      <c r="AH31" s="1">
        <f>+AF31+AF32-1</f>
        <v>14</v>
      </c>
    </row>
    <row r="32" spans="26:49" x14ac:dyDescent="0.25">
      <c r="AF32" s="31">
        <v>9</v>
      </c>
      <c r="AG32" s="32" t="s">
        <v>62</v>
      </c>
      <c r="AH32" s="25"/>
    </row>
    <row r="33" spans="25:49" x14ac:dyDescent="0.25">
      <c r="AF33" s="26"/>
      <c r="AG33" s="1" t="s">
        <v>11</v>
      </c>
      <c r="AH33" s="27"/>
    </row>
    <row r="34" spans="25:49" x14ac:dyDescent="0.25">
      <c r="AF34" s="28"/>
      <c r="AG34" s="29"/>
      <c r="AH34" s="30"/>
    </row>
    <row r="40" spans="25:49" x14ac:dyDescent="0.25">
      <c r="AF40" s="1">
        <v>3</v>
      </c>
      <c r="AH40" s="1">
        <f>+AF40+AF41-1</f>
        <v>5</v>
      </c>
    </row>
    <row r="41" spans="25:49" x14ac:dyDescent="0.25">
      <c r="AF41" s="31">
        <v>3</v>
      </c>
      <c r="AG41" s="32" t="s">
        <v>62</v>
      </c>
      <c r="AH41" s="25"/>
    </row>
    <row r="42" spans="25:49" x14ac:dyDescent="0.25">
      <c r="AF42" s="26"/>
      <c r="AG42" s="1" t="s">
        <v>8</v>
      </c>
      <c r="AH42" s="27"/>
    </row>
    <row r="43" spans="25:49" x14ac:dyDescent="0.25">
      <c r="AF43" s="28"/>
      <c r="AG43" s="29"/>
      <c r="AH43" s="30"/>
    </row>
    <row r="44" spans="25:49" x14ac:dyDescent="0.25">
      <c r="Y44"/>
      <c r="Z44" s="1">
        <v>1</v>
      </c>
      <c r="AB44" s="1">
        <f>+Z44+Z45-1</f>
        <v>2</v>
      </c>
      <c r="AF44" s="1">
        <f>+AH44-AF41+1</f>
        <v>11</v>
      </c>
      <c r="AH44" s="1">
        <v>13</v>
      </c>
      <c r="AU44" s="1">
        <v>14</v>
      </c>
      <c r="AW44" s="1">
        <f>+AU44+AU45-1</f>
        <v>23</v>
      </c>
    </row>
    <row r="45" spans="25:49" x14ac:dyDescent="0.25">
      <c r="Y45"/>
      <c r="Z45" s="31">
        <v>2</v>
      </c>
      <c r="AA45" s="32" t="s">
        <v>62</v>
      </c>
      <c r="AB45" s="25"/>
      <c r="AU45" s="31">
        <v>10</v>
      </c>
      <c r="AV45" s="32" t="s">
        <v>62</v>
      </c>
      <c r="AW45" s="25"/>
    </row>
    <row r="46" spans="25:49" x14ac:dyDescent="0.25">
      <c r="Y46"/>
      <c r="Z46" s="26"/>
      <c r="AA46" s="1" t="s">
        <v>6</v>
      </c>
      <c r="AB46" s="27"/>
      <c r="AU46" s="26"/>
      <c r="AV46" s="1" t="s">
        <v>16</v>
      </c>
      <c r="AW46" s="27"/>
    </row>
    <row r="47" spans="25:49" x14ac:dyDescent="0.25">
      <c r="Y47"/>
      <c r="Z47" s="28"/>
      <c r="AA47" s="29"/>
      <c r="AB47" s="30"/>
      <c r="AU47" s="28"/>
      <c r="AV47" s="29"/>
      <c r="AW47" s="30"/>
    </row>
    <row r="48" spans="25:49" x14ac:dyDescent="0.25">
      <c r="Y48"/>
      <c r="Z48" s="1">
        <f>+AB48-Z45+1</f>
        <v>5</v>
      </c>
      <c r="AB48" s="1">
        <v>6</v>
      </c>
      <c r="AF48" s="1">
        <v>3</v>
      </c>
      <c r="AH48" s="1">
        <f>+AF48+AF49-1</f>
        <v>4</v>
      </c>
      <c r="AN48" s="1">
        <v>9</v>
      </c>
      <c r="AP48" s="1">
        <f>+AN48+AN49-1</f>
        <v>13</v>
      </c>
      <c r="AU48" s="1">
        <f>+AW48-AU45+1</f>
        <v>14</v>
      </c>
      <c r="AW48" s="1">
        <v>23</v>
      </c>
    </row>
    <row r="49" spans="26:49" x14ac:dyDescent="0.25">
      <c r="AF49" s="31">
        <v>2</v>
      </c>
      <c r="AG49" s="32" t="s">
        <v>62</v>
      </c>
      <c r="AH49" s="25"/>
      <c r="AN49" s="31">
        <v>5</v>
      </c>
      <c r="AO49" s="32" t="s">
        <v>62</v>
      </c>
      <c r="AP49" s="25"/>
    </row>
    <row r="50" spans="26:49" x14ac:dyDescent="0.25">
      <c r="AF50" s="26"/>
      <c r="AG50" s="1" t="s">
        <v>9</v>
      </c>
      <c r="AH50" s="27"/>
      <c r="AN50" s="26"/>
      <c r="AO50" s="1" t="s">
        <v>12</v>
      </c>
      <c r="AP50" s="27"/>
    </row>
    <row r="51" spans="26:49" x14ac:dyDescent="0.25">
      <c r="AF51" s="28"/>
      <c r="AG51" s="29"/>
      <c r="AH51" s="30"/>
      <c r="AN51" s="28"/>
      <c r="AO51" s="29"/>
      <c r="AP51" s="30"/>
    </row>
    <row r="52" spans="26:49" x14ac:dyDescent="0.25">
      <c r="AF52" s="1">
        <f>+AH52-AF49+1</f>
        <v>7</v>
      </c>
      <c r="AH52" s="1">
        <v>8</v>
      </c>
      <c r="AN52" s="1">
        <f>+AP52-AN49+1</f>
        <v>9</v>
      </c>
      <c r="AP52" s="1">
        <v>13</v>
      </c>
    </row>
    <row r="54" spans="26:49" x14ac:dyDescent="0.25">
      <c r="Z54" s="1">
        <v>1</v>
      </c>
      <c r="AB54" s="1">
        <f>+Z54+Z55-1</f>
        <v>5</v>
      </c>
      <c r="AN54" s="1">
        <v>9</v>
      </c>
      <c r="AP54" s="1">
        <f>+AN54+AN55-1</f>
        <v>18</v>
      </c>
    </row>
    <row r="55" spans="26:49" x14ac:dyDescent="0.25">
      <c r="Z55" s="31">
        <v>5</v>
      </c>
      <c r="AA55" s="32" t="s">
        <v>62</v>
      </c>
      <c r="AB55" s="25"/>
      <c r="AN55" s="31">
        <v>10</v>
      </c>
      <c r="AO55" s="32" t="s">
        <v>62</v>
      </c>
      <c r="AP55" s="25"/>
    </row>
    <row r="56" spans="26:49" x14ac:dyDescent="0.25">
      <c r="Z56" s="26"/>
      <c r="AA56" s="1" t="s">
        <v>5</v>
      </c>
      <c r="AB56" s="27"/>
      <c r="AN56" s="26"/>
      <c r="AO56" s="1" t="s">
        <v>13</v>
      </c>
      <c r="AP56" s="27"/>
    </row>
    <row r="57" spans="26:49" x14ac:dyDescent="0.25">
      <c r="Z57" s="28"/>
      <c r="AA57" s="29"/>
      <c r="AB57" s="30"/>
      <c r="AN57" s="28"/>
      <c r="AO57" s="29"/>
      <c r="AP57" s="30"/>
    </row>
    <row r="58" spans="26:49" x14ac:dyDescent="0.25">
      <c r="Z58" s="1">
        <f>+AB58-Z55+1</f>
        <v>4</v>
      </c>
      <c r="AB58" s="1">
        <v>8</v>
      </c>
      <c r="AN58" s="1">
        <f>+AP58-AN55+1</f>
        <v>9</v>
      </c>
      <c r="AP58" s="1">
        <v>18</v>
      </c>
    </row>
    <row r="60" spans="26:49" x14ac:dyDescent="0.25">
      <c r="AF60" s="1">
        <v>6</v>
      </c>
      <c r="AH60" s="1">
        <f>+AF60+AF61-1</f>
        <v>8</v>
      </c>
      <c r="AN60" s="1">
        <v>9</v>
      </c>
      <c r="AP60" s="1">
        <f>+AN60+AN61-1</f>
        <v>10</v>
      </c>
    </row>
    <row r="61" spans="26:49" x14ac:dyDescent="0.25">
      <c r="AF61" s="31">
        <v>3</v>
      </c>
      <c r="AG61" s="32" t="s">
        <v>62</v>
      </c>
      <c r="AH61" s="25"/>
      <c r="AN61" s="31">
        <v>2</v>
      </c>
      <c r="AO61" s="32" t="s">
        <v>62</v>
      </c>
      <c r="AP61" s="25"/>
    </row>
    <row r="62" spans="26:49" x14ac:dyDescent="0.25">
      <c r="AF62" s="26"/>
      <c r="AG62" s="1" t="s">
        <v>10</v>
      </c>
      <c r="AH62" s="27"/>
      <c r="AN62" s="26"/>
      <c r="AO62" s="1" t="s">
        <v>14</v>
      </c>
      <c r="AP62" s="27"/>
    </row>
    <row r="63" spans="26:49" x14ac:dyDescent="0.25">
      <c r="AF63" s="28"/>
      <c r="AG63" s="29"/>
      <c r="AH63" s="30"/>
      <c r="AN63" s="28"/>
      <c r="AO63" s="29"/>
      <c r="AP63" s="30"/>
    </row>
    <row r="64" spans="26:49" x14ac:dyDescent="0.25">
      <c r="Z64" s="1">
        <v>1</v>
      </c>
      <c r="AB64" s="1">
        <f>+Z64+Z65-1</f>
        <v>5</v>
      </c>
      <c r="AF64" s="1">
        <f>+AH64-AF61+1</f>
        <v>6</v>
      </c>
      <c r="AH64" s="1">
        <v>8</v>
      </c>
      <c r="AN64" s="1">
        <f>+AP64-AN61+1</f>
        <v>13</v>
      </c>
      <c r="AP64" s="1">
        <v>14</v>
      </c>
      <c r="AU64" s="1">
        <v>15</v>
      </c>
      <c r="AW64" s="1">
        <f>+AU64+AU65-1</f>
        <v>17</v>
      </c>
    </row>
    <row r="65" spans="26:49" x14ac:dyDescent="0.25">
      <c r="Z65" s="31">
        <v>5</v>
      </c>
      <c r="AA65" s="32" t="s">
        <v>62</v>
      </c>
      <c r="AB65" s="25"/>
      <c r="AU65" s="31">
        <v>3</v>
      </c>
      <c r="AV65" s="32" t="s">
        <v>62</v>
      </c>
      <c r="AW65" s="25"/>
    </row>
    <row r="66" spans="26:49" x14ac:dyDescent="0.25">
      <c r="Z66" s="26"/>
      <c r="AA66" s="1" t="s">
        <v>7</v>
      </c>
      <c r="AB66" s="27"/>
      <c r="AU66" s="26"/>
      <c r="AV66" s="1" t="s">
        <v>15</v>
      </c>
      <c r="AW66" s="27"/>
    </row>
    <row r="67" spans="26:49" x14ac:dyDescent="0.25">
      <c r="Z67" s="28"/>
      <c r="AA67" s="29"/>
      <c r="AB67" s="30"/>
      <c r="AU67" s="28"/>
      <c r="AV67" s="29"/>
      <c r="AW67" s="30"/>
    </row>
    <row r="68" spans="26:49" x14ac:dyDescent="0.25">
      <c r="Z68" s="1">
        <f>+AB68-Z65+1</f>
        <v>1</v>
      </c>
      <c r="AB68" s="1">
        <v>5</v>
      </c>
      <c r="AF68" s="1">
        <v>6</v>
      </c>
      <c r="AH68" s="1">
        <f>+AF68+AF69-1</f>
        <v>14</v>
      </c>
      <c r="AU68" s="1">
        <f>+AW68-AU65+1</f>
        <v>15</v>
      </c>
      <c r="AW68" s="1">
        <v>17</v>
      </c>
    </row>
    <row r="69" spans="26:49" x14ac:dyDescent="0.25">
      <c r="AF69" s="31">
        <v>9</v>
      </c>
      <c r="AG69" s="32" t="s">
        <v>62</v>
      </c>
      <c r="AH69" s="25"/>
    </row>
    <row r="70" spans="26:49" x14ac:dyDescent="0.25">
      <c r="AF70" s="26"/>
      <c r="AG70" s="1" t="s">
        <v>11</v>
      </c>
      <c r="AH70" s="27"/>
    </row>
    <row r="71" spans="26:49" x14ac:dyDescent="0.25">
      <c r="AF71" s="28"/>
      <c r="AG71" s="29"/>
      <c r="AH71" s="30"/>
    </row>
    <row r="72" spans="26:49" x14ac:dyDescent="0.25">
      <c r="AF72" s="1">
        <f>+AH72-AF69+1</f>
        <v>6</v>
      </c>
      <c r="AH72" s="1">
        <v>14</v>
      </c>
    </row>
    <row r="77" spans="26:49" x14ac:dyDescent="0.25">
      <c r="AF77" s="1">
        <v>3</v>
      </c>
      <c r="AH77" s="1">
        <f>+AF77+AF78-1</f>
        <v>5</v>
      </c>
    </row>
    <row r="78" spans="26:49" x14ac:dyDescent="0.25">
      <c r="AF78" s="31">
        <v>3</v>
      </c>
      <c r="AG78" s="32" t="s">
        <v>62</v>
      </c>
      <c r="AH78" s="25"/>
    </row>
    <row r="79" spans="26:49" x14ac:dyDescent="0.25">
      <c r="AF79" s="26"/>
      <c r="AG79" s="1" t="s">
        <v>8</v>
      </c>
      <c r="AH79" s="27"/>
    </row>
    <row r="80" spans="26:49" x14ac:dyDescent="0.25">
      <c r="AF80" s="28"/>
      <c r="AG80" s="29"/>
      <c r="AH80" s="30"/>
    </row>
    <row r="81" spans="25:49" x14ac:dyDescent="0.25">
      <c r="Y81"/>
      <c r="Z81" s="1">
        <v>1</v>
      </c>
      <c r="AB81" s="1">
        <f>+Z81+Z82-1</f>
        <v>2</v>
      </c>
      <c r="AF81" s="1">
        <f>+AH81-AF78+1</f>
        <v>11</v>
      </c>
      <c r="AH81" s="1">
        <v>13</v>
      </c>
      <c r="AU81" s="1">
        <v>14</v>
      </c>
      <c r="AW81" s="1">
        <f>+AU81+AU82-1</f>
        <v>23</v>
      </c>
    </row>
    <row r="82" spans="25:49" x14ac:dyDescent="0.25">
      <c r="Y82"/>
      <c r="Z82" s="31">
        <v>2</v>
      </c>
      <c r="AA82" s="32" t="s">
        <v>62</v>
      </c>
      <c r="AB82" s="25"/>
      <c r="AU82" s="31">
        <v>10</v>
      </c>
      <c r="AV82" s="32" t="s">
        <v>62</v>
      </c>
      <c r="AW82" s="25"/>
    </row>
    <row r="83" spans="25:49" x14ac:dyDescent="0.25">
      <c r="Y83"/>
      <c r="Z83" s="26"/>
      <c r="AA83" s="1" t="s">
        <v>6</v>
      </c>
      <c r="AB83" s="27"/>
      <c r="AU83" s="26"/>
      <c r="AV83" s="33" t="s">
        <v>16</v>
      </c>
      <c r="AW83" s="27"/>
    </row>
    <row r="84" spans="25:49" x14ac:dyDescent="0.25">
      <c r="Y84"/>
      <c r="Z84" s="28"/>
      <c r="AA84" s="29"/>
      <c r="AB84" s="30"/>
      <c r="AU84" s="28"/>
      <c r="AV84" s="29"/>
      <c r="AW84" s="30"/>
    </row>
    <row r="85" spans="25:49" x14ac:dyDescent="0.25">
      <c r="Y85"/>
      <c r="Z85" s="1">
        <f>+AB85-Z82+1</f>
        <v>5</v>
      </c>
      <c r="AB85" s="1">
        <v>6</v>
      </c>
      <c r="AF85" s="1">
        <v>3</v>
      </c>
      <c r="AH85" s="1">
        <f>+AF85+AF86-1</f>
        <v>4</v>
      </c>
      <c r="AN85" s="1">
        <v>9</v>
      </c>
      <c r="AP85" s="1">
        <f>+AN85+AN86-1</f>
        <v>13</v>
      </c>
      <c r="AU85" s="1">
        <f>+AW85-AU82+1</f>
        <v>14</v>
      </c>
      <c r="AW85" s="1">
        <v>23</v>
      </c>
    </row>
    <row r="86" spans="25:49" x14ac:dyDescent="0.25">
      <c r="AF86" s="31">
        <v>2</v>
      </c>
      <c r="AG86" s="32" t="s">
        <v>62</v>
      </c>
      <c r="AH86" s="25"/>
      <c r="AN86" s="31">
        <v>5</v>
      </c>
      <c r="AO86" s="32" t="s">
        <v>62</v>
      </c>
      <c r="AP86" s="25"/>
    </row>
    <row r="87" spans="25:49" x14ac:dyDescent="0.25">
      <c r="AF87" s="26"/>
      <c r="AG87" s="1" t="s">
        <v>9</v>
      </c>
      <c r="AH87" s="27"/>
      <c r="AN87" s="26"/>
      <c r="AO87" s="33" t="s">
        <v>12</v>
      </c>
      <c r="AP87" s="27"/>
    </row>
    <row r="88" spans="25:49" x14ac:dyDescent="0.25">
      <c r="AF88" s="28"/>
      <c r="AG88" s="29"/>
      <c r="AH88" s="30"/>
      <c r="AN88" s="28"/>
      <c r="AO88" s="29"/>
      <c r="AP88" s="30"/>
    </row>
    <row r="89" spans="25:49" x14ac:dyDescent="0.25">
      <c r="AF89" s="1">
        <f>+AH89-AF86+1</f>
        <v>7</v>
      </c>
      <c r="AH89" s="1">
        <v>8</v>
      </c>
      <c r="AN89" s="1">
        <f>+AP89-AN86+1</f>
        <v>9</v>
      </c>
      <c r="AP89" s="1">
        <v>13</v>
      </c>
    </row>
    <row r="91" spans="25:49" x14ac:dyDescent="0.25">
      <c r="Z91" s="1">
        <v>1</v>
      </c>
      <c r="AB91" s="1">
        <f>+Z91+Z92-1</f>
        <v>5</v>
      </c>
      <c r="AN91" s="1">
        <v>9</v>
      </c>
      <c r="AP91" s="1">
        <f>+AN91+AN92-1</f>
        <v>18</v>
      </c>
    </row>
    <row r="92" spans="25:49" x14ac:dyDescent="0.25">
      <c r="Z92" s="31">
        <v>5</v>
      </c>
      <c r="AA92" s="32" t="s">
        <v>62</v>
      </c>
      <c r="AB92" s="25"/>
      <c r="AN92" s="31">
        <v>10</v>
      </c>
      <c r="AO92" s="32" t="s">
        <v>62</v>
      </c>
      <c r="AP92" s="25"/>
    </row>
    <row r="93" spans="25:49" x14ac:dyDescent="0.25">
      <c r="Z93" s="26"/>
      <c r="AA93" s="1" t="s">
        <v>5</v>
      </c>
      <c r="AB93" s="27"/>
      <c r="AN93" s="26"/>
      <c r="AO93" s="33" t="s">
        <v>13</v>
      </c>
      <c r="AP93" s="27"/>
    </row>
    <row r="94" spans="25:49" x14ac:dyDescent="0.25">
      <c r="Z94" s="28"/>
      <c r="AA94" s="29"/>
      <c r="AB94" s="30"/>
      <c r="AN94" s="28"/>
      <c r="AO94" s="29"/>
      <c r="AP94" s="30"/>
    </row>
    <row r="95" spans="25:49" x14ac:dyDescent="0.25">
      <c r="Z95" s="1">
        <f>+AB95-Z92+1</f>
        <v>4</v>
      </c>
      <c r="AB95" s="1">
        <v>8</v>
      </c>
      <c r="AN95" s="1">
        <f>+AP95-AN92+1</f>
        <v>9</v>
      </c>
      <c r="AP95" s="1">
        <v>18</v>
      </c>
    </row>
    <row r="97" spans="26:49" x14ac:dyDescent="0.25">
      <c r="AF97" s="1">
        <v>6</v>
      </c>
      <c r="AH97" s="1">
        <f>+AF97+AF98-1</f>
        <v>8</v>
      </c>
      <c r="AN97" s="1">
        <v>9</v>
      </c>
      <c r="AP97" s="1">
        <f>+AN97+AN98-1</f>
        <v>10</v>
      </c>
    </row>
    <row r="98" spans="26:49" x14ac:dyDescent="0.25">
      <c r="AF98" s="31">
        <v>3</v>
      </c>
      <c r="AG98" s="32" t="s">
        <v>62</v>
      </c>
      <c r="AH98" s="25"/>
      <c r="AN98" s="31">
        <v>2</v>
      </c>
      <c r="AO98" s="32" t="s">
        <v>62</v>
      </c>
      <c r="AP98" s="25"/>
    </row>
    <row r="99" spans="26:49" x14ac:dyDescent="0.25">
      <c r="AF99" s="26"/>
      <c r="AG99" s="33" t="s">
        <v>10</v>
      </c>
      <c r="AH99" s="27"/>
      <c r="AN99" s="26"/>
      <c r="AO99" s="1" t="s">
        <v>14</v>
      </c>
      <c r="AP99" s="27"/>
    </row>
    <row r="100" spans="26:49" x14ac:dyDescent="0.25">
      <c r="AF100" s="28"/>
      <c r="AG100" s="29"/>
      <c r="AH100" s="30"/>
      <c r="AN100" s="28"/>
      <c r="AO100" s="29"/>
      <c r="AP100" s="30"/>
    </row>
    <row r="101" spans="26:49" x14ac:dyDescent="0.25">
      <c r="Z101" s="1">
        <v>1</v>
      </c>
      <c r="AB101" s="1">
        <f>+Z101+Z102-1</f>
        <v>5</v>
      </c>
      <c r="AF101" s="1">
        <f>+AH101-AF98+1</f>
        <v>6</v>
      </c>
      <c r="AH101" s="1">
        <v>8</v>
      </c>
      <c r="AN101" s="1">
        <f>+AP101-AN98+1</f>
        <v>13</v>
      </c>
      <c r="AP101" s="1">
        <v>14</v>
      </c>
      <c r="AU101" s="1">
        <v>15</v>
      </c>
      <c r="AW101" s="1">
        <f>+AU101+AU102-1</f>
        <v>17</v>
      </c>
    </row>
    <row r="102" spans="26:49" x14ac:dyDescent="0.25">
      <c r="Z102" s="31">
        <v>5</v>
      </c>
      <c r="AA102" s="32" t="s">
        <v>62</v>
      </c>
      <c r="AB102" s="25"/>
      <c r="AU102" s="31">
        <v>3</v>
      </c>
      <c r="AV102" s="32" t="s">
        <v>62</v>
      </c>
      <c r="AW102" s="25"/>
    </row>
    <row r="103" spans="26:49" x14ac:dyDescent="0.25">
      <c r="Z103" s="26"/>
      <c r="AA103" s="33" t="s">
        <v>7</v>
      </c>
      <c r="AB103" s="27"/>
      <c r="AU103" s="26"/>
      <c r="AV103" s="33" t="s">
        <v>15</v>
      </c>
      <c r="AW103" s="27"/>
    </row>
    <row r="104" spans="26:49" x14ac:dyDescent="0.25">
      <c r="Z104" s="28"/>
      <c r="AA104" s="29"/>
      <c r="AB104" s="30"/>
      <c r="AU104" s="28"/>
      <c r="AV104" s="29"/>
      <c r="AW104" s="30"/>
    </row>
    <row r="105" spans="26:49" x14ac:dyDescent="0.25">
      <c r="Z105" s="1">
        <f>+AB105-Z102+1</f>
        <v>1</v>
      </c>
      <c r="AB105" s="1">
        <v>5</v>
      </c>
      <c r="AF105" s="1">
        <v>6</v>
      </c>
      <c r="AH105" s="1">
        <f>+AF105+AF106-1</f>
        <v>14</v>
      </c>
      <c r="AU105" s="1">
        <f>+AW105-AU102+1</f>
        <v>15</v>
      </c>
      <c r="AW105" s="1">
        <v>17</v>
      </c>
    </row>
    <row r="106" spans="26:49" x14ac:dyDescent="0.25">
      <c r="AF106" s="31">
        <v>9</v>
      </c>
      <c r="AG106" s="32" t="s">
        <v>62</v>
      </c>
      <c r="AH106" s="25"/>
    </row>
    <row r="107" spans="26:49" x14ac:dyDescent="0.25">
      <c r="AF107" s="26"/>
      <c r="AG107" s="33" t="s">
        <v>11</v>
      </c>
      <c r="AH107" s="27"/>
    </row>
    <row r="108" spans="26:49" x14ac:dyDescent="0.25">
      <c r="AF108" s="28"/>
      <c r="AG108" s="29"/>
      <c r="AH108" s="30"/>
    </row>
    <row r="109" spans="26:49" x14ac:dyDescent="0.25">
      <c r="AF109" s="1">
        <f>+AH109-AF106+1</f>
        <v>6</v>
      </c>
      <c r="AH109" s="1">
        <v>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Probab</vt:lpstr>
      <vt:lpstr>Red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Mata</dc:creator>
  <cp:lastModifiedBy>Juan Antonio Cordoba Rodriguez</cp:lastModifiedBy>
  <dcterms:created xsi:type="dcterms:W3CDTF">2011-08-17T03:13:33Z</dcterms:created>
  <dcterms:modified xsi:type="dcterms:W3CDTF">2024-01-04T23:10:54Z</dcterms:modified>
</cp:coreProperties>
</file>